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Variazione per gener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<sst xmlns="http://schemas.openxmlformats.org/spreadsheetml/2006/main" count="22" uniqueCount="21">
  <si>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</t>
  </si>
  <si>
    <t>M</t>
  </si>
  <si>
    <t>Minori</t>
  </si>
  <si>
    <t>Totale</t>
  </si>
  <si>
    <t>Comuni</t>
  </si>
  <si>
    <t>Bagno a Ripoli</t>
  </si>
  <si>
    <t>Barberino</t>
  </si>
  <si>
    <t>Figline</t>
  </si>
  <si>
    <t>Greve</t>
  </si>
  <si>
    <t>Impruneta</t>
  </si>
  <si>
    <t>Incisa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</si>
  <si>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</si>
  <si>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</si>
  <si>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</si>
  <si>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</si>
  <si>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</si>
  <si>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</si>
  <si>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</si>
  <si>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</si>
  <si>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</si>
  <si>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>Variazioni % per genere dei residenti stranieri in ciascun Comune dal 2012 al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</si>
</sst>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47"/>
      <name val="Calibri"/>
      <family val="0"/>
    </font>
    <font>
      <b/>
      <sz val="10"/>
      <color indexed="48"/>
      <name val="Calibri"/>
      <family val="0"/>
    </font>
    <font>
      <b/>
      <sz val="10"/>
      <color indexed="46"/>
      <name val="Calibri"/>
      <family val="0"/>
    </font>
    <font>
      <sz val="8.45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164" fontId="3" fillId="33" borderId="13" xfId="0" applyNumberFormat="1" applyFont="1" applyFill="1" applyBorder="1" applyAlignment="1">
      <alignment horizontal="center" vertical="center" wrapText="1" shrinkToFit="1"/>
    </xf>
    <xf numFmtId="164" fontId="2" fillId="32" borderId="14" xfId="0" applyNumberFormat="1" applyFont="1" applyFill="1" applyBorder="1" applyAlignment="1">
      <alignment horizontal="center" vertical="center" wrapText="1" shrinkToFit="1"/>
    </xf>
    <xf numFmtId="164" fontId="3" fillId="33" borderId="13" xfId="0" applyNumberFormat="1" applyFont="1" applyFill="1" applyBorder="1" applyAlignment="1">
      <alignment horizontal="center" vertical="center" shrinkToFit="1"/>
    </xf>
    <xf numFmtId="9" fontId="3" fillId="33" borderId="0" xfId="50" applyNumberFormat="1" applyFont="1" applyFill="1" applyBorder="1" applyAlignment="1">
      <alignment horizontal="center" vertical="center" shrinkToFit="1"/>
    </xf>
    <xf numFmtId="9" fontId="5" fillId="34" borderId="15" xfId="5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3" fillId="33" borderId="16" xfId="50" applyNumberFormat="1" applyFont="1" applyFill="1" applyBorder="1" applyAlignment="1">
      <alignment horizontal="center" vertical="center" shrinkToFit="1"/>
    </xf>
    <xf numFmtId="165" fontId="5" fillId="34" borderId="17" xfId="5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per genere dei 
residenti stranieri nell'area Firenze Sud-Est dal 2012 al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035"/>
          <c:w val="0.9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genere'!$B$3:$E$3</c:f>
              <c:strCache/>
            </c:strRef>
          </c:cat>
          <c:val>
            <c:numRef>
              <c:f>'Variazione per genere'!$B$19:$E$19</c:f>
              <c:numCache/>
            </c:numRef>
          </c:val>
          <c:shape val="cylinder"/>
        </c:ser>
        <c:gapWidth val="0"/>
        <c:gapDepth val="0"/>
        <c:shape val="cylinder"/>
        <c:axId val="36229801"/>
        <c:axId val="57632754"/>
      </c:bar3D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delete val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Variazioni % per genere dei residenti stranieri in ciascun Comune dal 2012 al 2013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4"/>
          <c:w val="0.910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'Variazione per genere'!$B$3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genere'!$A$4:$A$18</c:f>
              <c:strCache/>
            </c:strRef>
          </c:cat>
          <c:val>
            <c:numRef>
              <c:f>'Variazione per genere'!$B$4:$B$18</c:f>
              <c:numCache/>
            </c:numRef>
          </c:val>
          <c:shape val="cylinder"/>
        </c:ser>
        <c:ser>
          <c:idx val="1"/>
          <c:order val="1"/>
          <c:tx>
            <c:strRef>
              <c:f>'Variazione per genere'!$C$3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genere'!$A$4:$A$18</c:f>
              <c:strCache/>
            </c:strRef>
          </c:cat>
          <c:val>
            <c:numRef>
              <c:f>'Variazione per genere'!$C$4:$C$18</c:f>
              <c:numCache/>
            </c:numRef>
          </c:val>
          <c:shape val="cylinder"/>
        </c:ser>
        <c:ser>
          <c:idx val="2"/>
          <c:order val="2"/>
          <c:tx>
            <c:strRef>
              <c:f>'Variazione per genere'!$D$3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genere'!$A$4:$A$18</c:f>
              <c:strCache/>
            </c:strRef>
          </c:cat>
          <c:val>
            <c:numRef>
              <c:f>'Variazione per genere'!$D$4:$D$18</c:f>
              <c:numCache/>
            </c:numRef>
          </c:val>
          <c:shape val="cylinder"/>
        </c:ser>
        <c:shape val="cylinder"/>
        <c:axId val="48932739"/>
        <c:axId val="37741468"/>
      </c:bar3D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06575"/>
          <c:w val="0.0732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14</xdr:col>
      <xdr:colOff>590550</xdr:colOff>
      <xdr:row>19</xdr:row>
      <xdr:rowOff>9525</xdr:rowOff>
    </xdr:to>
    <xdr:graphicFrame>
      <xdr:nvGraphicFramePr>
        <xdr:cNvPr id="1" name="Grafico 2"/>
        <xdr:cNvGraphicFramePr/>
      </xdr:nvGraphicFramePr>
      <xdr:xfrm>
        <a:off x="3295650" y="0"/>
        <a:ext cx="6010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14</xdr:col>
      <xdr:colOff>590550</xdr:colOff>
      <xdr:row>44</xdr:row>
      <xdr:rowOff>57150</xdr:rowOff>
    </xdr:to>
    <xdr:graphicFrame>
      <xdr:nvGraphicFramePr>
        <xdr:cNvPr id="2" name="Grafico 3"/>
        <xdr:cNvGraphicFramePr/>
      </xdr:nvGraphicFramePr>
      <xdr:xfrm>
        <a:off x="0" y="4543425"/>
        <a:ext cx="93059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showGridLines="0" showRowColHeaders="0" tabSelected="1" zoomScalePageLayoutView="0" workbookViewId="0" topLeftCell="A4">
      <selection activeCell="Q23" sqref="Q23"/>
    </sheetView>
  </sheetViews>
  <sheetFormatPr defaultColWidth="9.140625" defaultRowHeight="15"/>
  <cols>
    <col min="1" max="1" width="10.7109375" style="0" customWidth="1"/>
    <col min="3" max="3" width="10.28125" style="0" customWidth="1"/>
  </cols>
  <sheetData>
    <row r="1" spans="1:5" ht="15" customHeight="1">
      <c r="A1" s="13" t="s">
        <v>20</v>
      </c>
      <c r="B1" s="14"/>
      <c r="C1" s="14"/>
      <c r="D1" s="14"/>
      <c r="E1" s="15"/>
    </row>
    <row r="2" spans="1:27" ht="15.75" thickBot="1">
      <c r="A2" s="16"/>
      <c r="B2" s="17"/>
      <c r="C2" s="17"/>
      <c r="D2" s="17"/>
      <c r="E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9"/>
    </row>
    <row r="3" spans="1:27" ht="15">
      <c r="A3" s="1" t="s">
        <v>4</v>
      </c>
      <c r="B3" s="3" t="s">
        <v>0</v>
      </c>
      <c r="C3" s="3" t="s">
        <v>1</v>
      </c>
      <c r="D3" s="3" t="s">
        <v>2</v>
      </c>
      <c r="E3" s="2" t="s">
        <v>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ht="15">
      <c r="A4" s="4" t="s">
        <v>5</v>
      </c>
      <c r="B4" s="7">
        <f>(932-939)/939</f>
        <v>-0.007454739084132056</v>
      </c>
      <c r="C4" s="7">
        <v>-0.0656</v>
      </c>
      <c r="D4" s="7">
        <v>0.027777777777777776</v>
      </c>
      <c r="E4" s="11">
        <v>-0.022</v>
      </c>
    </row>
    <row r="5" spans="1:5" ht="12" customHeight="1">
      <c r="A5" s="4" t="s">
        <v>6</v>
      </c>
      <c r="B5" s="7">
        <f>(163-169)/169</f>
        <v>-0.03550295857988166</v>
      </c>
      <c r="C5" s="7">
        <v>-0.05263157894736842</v>
      </c>
      <c r="D5" s="7">
        <v>0</v>
      </c>
      <c r="E5" s="11">
        <v>-0.034666666666666665</v>
      </c>
    </row>
    <row r="6" spans="1:5" ht="15">
      <c r="A6" s="4" t="s">
        <v>7</v>
      </c>
      <c r="B6" s="7">
        <f>(802-831)/831</f>
        <v>-0.03489771359807461</v>
      </c>
      <c r="C6" s="7">
        <v>-0.06231003039513678</v>
      </c>
      <c r="D6" s="7">
        <v>0.009569377990430622</v>
      </c>
      <c r="E6" s="11">
        <v>-0.0346093340325118</v>
      </c>
    </row>
    <row r="7" spans="1:5" ht="15">
      <c r="A7" s="4" t="s">
        <v>8</v>
      </c>
      <c r="B7" s="7">
        <f>(772-751)/751</f>
        <v>0.02796271637816245</v>
      </c>
      <c r="C7" s="7">
        <v>-0.0258751902587519</v>
      </c>
      <c r="D7" s="7">
        <v>-0.052109181141439205</v>
      </c>
      <c r="E7" s="11">
        <v>-0.009387078961899503</v>
      </c>
    </row>
    <row r="8" spans="1:5" ht="15">
      <c r="A8" s="4" t="s">
        <v>9</v>
      </c>
      <c r="B8" s="7">
        <f>(634-699)/699</f>
        <v>-0.09298998569384835</v>
      </c>
      <c r="C8" s="7">
        <v>-0.13670411985018727</v>
      </c>
      <c r="D8" s="7">
        <v>-0.08256880733944955</v>
      </c>
      <c r="E8" s="11">
        <v>-0.10576923076923077</v>
      </c>
    </row>
    <row r="9" spans="1:5" ht="15">
      <c r="A9" s="4" t="s">
        <v>10</v>
      </c>
      <c r="B9" s="7">
        <f>(318-297)/297</f>
        <v>0.0707070707070707</v>
      </c>
      <c r="C9" s="7">
        <v>0.016260162601626018</v>
      </c>
      <c r="D9" s="7">
        <v>0.057971014492753624</v>
      </c>
      <c r="E9" s="11">
        <v>0.048458149779735685</v>
      </c>
    </row>
    <row r="10" spans="1:5" ht="15">
      <c r="A10" s="4" t="s">
        <v>19</v>
      </c>
      <c r="B10" s="7">
        <f>(59-53)/53</f>
        <v>0.11320754716981132</v>
      </c>
      <c r="C10" s="7">
        <v>0.0625</v>
      </c>
      <c r="D10" s="7">
        <v>0</v>
      </c>
      <c r="E10" s="11">
        <v>0.0703125</v>
      </c>
    </row>
    <row r="11" spans="1:5" ht="15">
      <c r="A11" s="4" t="s">
        <v>11</v>
      </c>
      <c r="B11" s="7">
        <f>(239-232)/232</f>
        <v>0.03017241379310345</v>
      </c>
      <c r="C11" s="7">
        <v>-0.050314465408805034</v>
      </c>
      <c r="D11" s="7">
        <f>(67-69)/69</f>
        <v>-0.028985507246376812</v>
      </c>
      <c r="E11" s="11">
        <v>-0.002173913043478261</v>
      </c>
    </row>
    <row r="12" spans="1:5" ht="15">
      <c r="A12" s="6" t="s">
        <v>12</v>
      </c>
      <c r="B12" s="7">
        <f>(830-842)/842</f>
        <v>-0.014251781472684086</v>
      </c>
      <c r="C12" s="7">
        <v>-0.11773255813953488</v>
      </c>
      <c r="D12" s="7">
        <v>-0.04456824512534819</v>
      </c>
      <c r="E12" s="11">
        <v>-0.057702488088935945</v>
      </c>
    </row>
    <row r="13" spans="1:5" ht="15">
      <c r="A13" s="4" t="s">
        <v>13</v>
      </c>
      <c r="B13" s="7">
        <f>(458-473)/473</f>
        <v>-0.03171247357293869</v>
      </c>
      <c r="C13" s="7">
        <v>-0.1378299120234604</v>
      </c>
      <c r="D13" s="7">
        <v>-0.09090909090909091</v>
      </c>
      <c r="E13" s="11">
        <v>-0.07905138339920949</v>
      </c>
    </row>
    <row r="14" spans="1:5" ht="15">
      <c r="A14" s="4" t="s">
        <v>14</v>
      </c>
      <c r="B14" s="7">
        <v>0</v>
      </c>
      <c r="C14" s="7">
        <v>0.005050505050505051</v>
      </c>
      <c r="D14" s="7">
        <v>0.04285714285714286</v>
      </c>
      <c r="E14" s="11">
        <v>0.010852713178294573</v>
      </c>
    </row>
    <row r="15" spans="1:5" ht="15">
      <c r="A15" s="4" t="s">
        <v>15</v>
      </c>
      <c r="B15" s="7">
        <f>(237-217)/217</f>
        <v>0.09216589861751152</v>
      </c>
      <c r="C15" s="7">
        <v>0.023668639053254437</v>
      </c>
      <c r="D15" s="7">
        <v>0.08247422680412371</v>
      </c>
      <c r="E15" s="11">
        <v>0.06625258799171843</v>
      </c>
    </row>
    <row r="16" spans="1:5" ht="15">
      <c r="A16" s="4" t="s">
        <v>16</v>
      </c>
      <c r="B16" s="7">
        <f>(648-633)/633</f>
        <v>0.023696682464454975</v>
      </c>
      <c r="C16" s="7">
        <v>0.04242424242424243</v>
      </c>
      <c r="D16" s="7">
        <v>0.03614457831325301</v>
      </c>
      <c r="E16" s="11">
        <v>0.032679738562091505</v>
      </c>
    </row>
    <row r="17" spans="1:5" ht="15">
      <c r="A17" s="4" t="s">
        <v>18</v>
      </c>
      <c r="B17" s="7">
        <f>(42-49)/49</f>
        <v>-0.14285714285714285</v>
      </c>
      <c r="C17" s="7">
        <v>-0.05714285714285714</v>
      </c>
      <c r="D17" s="7">
        <v>-0.14285714285714285</v>
      </c>
      <c r="E17" s="11">
        <v>-0.11224489795918367</v>
      </c>
    </row>
    <row r="18" spans="1:5" ht="15">
      <c r="A18" s="4" t="s">
        <v>17</v>
      </c>
      <c r="B18" s="7">
        <f>(374-370)/370</f>
        <v>0.010810810810810811</v>
      </c>
      <c r="C18" s="7">
        <v>-0.022292993630573247</v>
      </c>
      <c r="D18" s="7">
        <v>-0.023668639053254437</v>
      </c>
      <c r="E18" s="11">
        <v>0</v>
      </c>
    </row>
    <row r="19" spans="1:5" ht="15.75" thickBot="1">
      <c r="A19" s="5" t="s">
        <v>3</v>
      </c>
      <c r="B19" s="8">
        <f>(6815-6862)/6862</f>
        <v>-0.00684931506849315</v>
      </c>
      <c r="C19" s="8">
        <f>(5009-5300)/5300</f>
        <v>-0.054905660377358494</v>
      </c>
      <c r="D19" s="8">
        <f>(2926-2969)/2969</f>
        <v>-0.014482990906028967</v>
      </c>
      <c r="E19" s="12">
        <v>-0.024849646421254378</v>
      </c>
    </row>
    <row r="20" ht="18" customHeight="1"/>
    <row r="21" ht="18" customHeight="1"/>
    <row r="22" ht="18" customHeight="1"/>
  </sheetData>
  <sheetProtection/>
  <mergeCells count="2">
    <mergeCell ref="A1:E2"/>
    <mergeCell ref="Q2:Z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2015-01-13T11:30:18Z</dcterms:modified>
  <cp:category/>
  <cp:version/>
  <cp:contentType/>
  <cp:contentStatus/>
</cp:coreProperties>
</file>