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ThisWorkbook" defaultThemeVersion="124226"/>
  <bookViews>
    <workbookView xWindow="9105" yWindow="45" windowWidth="5625" windowHeight="10875"/>
  </bookViews>
  <sheets>
    <sheet name="Residenti " sheetId="2" r:id="rId1"/>
    <sheet name="Classi di età" sheetId="3" r:id="rId2"/>
    <sheet name="Nazionalità" sheetId="1" r:id="rId3"/>
    <sheet name="Minori" sheetId="4" r:id="rId4"/>
    <sheet name="Famiglie" sheetId="8" r:id="rId5"/>
    <sheet name="Continenti " sheetId="9" r:id="rId6"/>
  </sheets>
  <calcPr calcId="125725"/>
</workbook>
</file>

<file path=xl/calcChain.xml><?xml version="1.0" encoding="utf-8"?>
<calcChain xmlns="http://schemas.openxmlformats.org/spreadsheetml/2006/main">
  <c r="D35" i="9"/>
  <c r="E35"/>
  <c r="F35"/>
  <c r="C35"/>
  <c r="D34"/>
  <c r="E34"/>
  <c r="F34"/>
  <c r="C34"/>
  <c r="F33"/>
  <c r="F30"/>
  <c r="D31"/>
  <c r="E31"/>
  <c r="F31"/>
  <c r="C31"/>
  <c r="D28"/>
  <c r="E28"/>
  <c r="F28"/>
  <c r="C28"/>
  <c r="F27"/>
  <c r="F24"/>
  <c r="F23"/>
  <c r="D25"/>
  <c r="E25"/>
  <c r="F25"/>
  <c r="C25"/>
  <c r="D21"/>
  <c r="E21"/>
  <c r="F21"/>
  <c r="C21"/>
  <c r="F6"/>
  <c r="F7"/>
  <c r="F8"/>
  <c r="F9"/>
  <c r="F10"/>
  <c r="F11"/>
  <c r="F12"/>
  <c r="F13"/>
  <c r="F14"/>
  <c r="F15"/>
  <c r="F16"/>
  <c r="F17"/>
  <c r="F18"/>
  <c r="F19"/>
  <c r="F20"/>
  <c r="F5"/>
  <c r="E26" i="1"/>
  <c r="E25"/>
  <c r="I7" i="9"/>
  <c r="E6" i="1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7"/>
  <c r="E5"/>
  <c r="E11" i="8"/>
  <c r="F11"/>
  <c r="D28" i="1"/>
  <c r="B28"/>
  <c r="P12" i="2"/>
  <c r="D5"/>
  <c r="P10"/>
  <c r="P9"/>
  <c r="E9" i="3"/>
  <c r="I10" i="9"/>
  <c r="I9"/>
  <c r="C11" i="8"/>
  <c r="D9" s="1"/>
  <c r="G11"/>
  <c r="D8" i="4"/>
  <c r="F8"/>
  <c r="H8"/>
  <c r="C28" i="1"/>
  <c r="P8" i="2"/>
  <c r="D11" i="8"/>
  <c r="D7"/>
  <c r="E28" i="1" l="1"/>
  <c r="I8" i="9"/>
  <c r="D5" i="8"/>
  <c r="D8"/>
  <c r="D10"/>
  <c r="D6"/>
  <c r="I6" i="9" l="1"/>
  <c r="I11" s="1"/>
</calcChain>
</file>

<file path=xl/sharedStrings.xml><?xml version="1.0" encoding="utf-8"?>
<sst xmlns="http://schemas.openxmlformats.org/spreadsheetml/2006/main" count="120" uniqueCount="77">
  <si>
    <t>Maggiorenni</t>
  </si>
  <si>
    <t>Totale complessivo</t>
  </si>
  <si>
    <t>Paese</t>
  </si>
  <si>
    <t>F</t>
  </si>
  <si>
    <t>M</t>
  </si>
  <si>
    <t>Romania</t>
  </si>
  <si>
    <t>Albania</t>
  </si>
  <si>
    <t>Marocco</t>
  </si>
  <si>
    <t>Polonia</t>
  </si>
  <si>
    <t>Germania</t>
  </si>
  <si>
    <t>Minori</t>
  </si>
  <si>
    <t>Stranieri</t>
  </si>
  <si>
    <t>Italiani</t>
  </si>
  <si>
    <t>Totale</t>
  </si>
  <si>
    <t>Anno</t>
  </si>
  <si>
    <t>Classi di età</t>
  </si>
  <si>
    <t>0-5</t>
  </si>
  <si>
    <t>Nati in Italia</t>
  </si>
  <si>
    <t>Nati all'estero</t>
  </si>
  <si>
    <t>Numero componenti</t>
  </si>
  <si>
    <t>Numero famiglie</t>
  </si>
  <si>
    <t>%  Totale famiglie</t>
  </si>
  <si>
    <t>15-17</t>
  </si>
  <si>
    <t>18-49</t>
  </si>
  <si>
    <t>50-65</t>
  </si>
  <si>
    <t>Oltre 65</t>
  </si>
  <si>
    <t>0-17</t>
  </si>
  <si>
    <t>Totale 2010</t>
  </si>
  <si>
    <t xml:space="preserve">Divisione per classi di età degli stranieri residenti nel Comune di San Godenzo   </t>
  </si>
  <si>
    <t xml:space="preserve">Popolazione residente nel Comune di San Godenzo </t>
  </si>
  <si>
    <t xml:space="preserve">Divisione per classi di età dei minori stranieri residenti nel Comune di San Godenzo   </t>
  </si>
  <si>
    <t xml:space="preserve">Nuclei familiari stranieri residenti nel Comune di San Godenzo </t>
  </si>
  <si>
    <t xml:space="preserve">Ungheria </t>
  </si>
  <si>
    <t xml:space="preserve">Senegal </t>
  </si>
  <si>
    <t xml:space="preserve">Svizzera </t>
  </si>
  <si>
    <t xml:space="preserve">Libia </t>
  </si>
  <si>
    <t xml:space="preserve">Austria </t>
  </si>
  <si>
    <t xml:space="preserve">Nazionalità stranieri residenti nel Comune di San Godenzo </t>
  </si>
  <si>
    <t xml:space="preserve">Popolazione straniera residente nel Comune di San Godenzo </t>
  </si>
  <si>
    <t xml:space="preserve"> Totale complessivo </t>
  </si>
  <si>
    <t>Totale 2011</t>
  </si>
  <si>
    <t>Perù</t>
  </si>
  <si>
    <t>Macedonia</t>
  </si>
  <si>
    <t>Usa</t>
  </si>
  <si>
    <t>Moldavia</t>
  </si>
  <si>
    <t>Repubblica Ceca</t>
  </si>
  <si>
    <t>Filippine</t>
  </si>
  <si>
    <t xml:space="preserve">Paesi Bassi </t>
  </si>
  <si>
    <t>Finlandia</t>
  </si>
  <si>
    <t xml:space="preserve">TOTALE </t>
  </si>
  <si>
    <t>Spagna</t>
  </si>
  <si>
    <t>Totale 2012</t>
  </si>
  <si>
    <t>Totale 2013</t>
  </si>
  <si>
    <t>Europa</t>
  </si>
  <si>
    <t>Subtotale Europa</t>
  </si>
  <si>
    <t>Africa</t>
  </si>
  <si>
    <t>Centro e Sud America</t>
  </si>
  <si>
    <t>Nord America</t>
  </si>
  <si>
    <t>Oceania</t>
  </si>
  <si>
    <t>Subtotale Africa</t>
  </si>
  <si>
    <t>Subtotale Centro e Sud America</t>
  </si>
  <si>
    <t>Subtotale Nord America</t>
  </si>
  <si>
    <t>Subtotale Oceania</t>
  </si>
  <si>
    <t>Continenti</t>
  </si>
  <si>
    <t>Continente</t>
  </si>
  <si>
    <t>Numero Persone</t>
  </si>
  <si>
    <t>Centro-Sud America</t>
  </si>
  <si>
    <t>Totale 2014</t>
  </si>
  <si>
    <t>Georgia</t>
  </si>
  <si>
    <t>Totale 2015</t>
  </si>
  <si>
    <t>Totale 2016</t>
  </si>
  <si>
    <t>6_14</t>
  </si>
  <si>
    <t>Bulgaria</t>
  </si>
  <si>
    <t>Regno Unito</t>
  </si>
  <si>
    <t>Libia</t>
  </si>
  <si>
    <t>Slovacchia</t>
  </si>
  <si>
    <t>U.S.A.</t>
  </si>
</sst>
</file>

<file path=xl/styles.xml><?xml version="1.0" encoding="utf-8"?>
<styleSheet xmlns="http://schemas.openxmlformats.org/spreadsheetml/2006/main">
  <numFmts count="2">
    <numFmt numFmtId="164" formatCode="_-* #,##0_-;\-* #,##0_-;_-* &quot;-&quot;??_-;_-@_-"/>
    <numFmt numFmtId="165" formatCode="#,##0_ ;\-#,##0\ "/>
  </numFmts>
  <fonts count="19">
    <font>
      <sz val="11"/>
      <color theme="1"/>
      <name val="Calibri"/>
      <family val="2"/>
      <scheme val="minor"/>
    </font>
    <font>
      <b/>
      <sz val="8"/>
      <color indexed="9"/>
      <name val="Calibri"/>
      <family val="2"/>
    </font>
    <font>
      <sz val="8"/>
      <color indexed="8"/>
      <name val="Calibri"/>
      <family val="2"/>
    </font>
    <font>
      <b/>
      <sz val="10"/>
      <name val="Calibri"/>
      <family val="2"/>
    </font>
    <font>
      <sz val="11"/>
      <color indexed="10"/>
      <name val="Calibri"/>
      <family val="2"/>
    </font>
    <font>
      <sz val="11"/>
      <color indexed="45"/>
      <name val="Calibri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sz val="10"/>
      <color indexed="8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23"/>
      <color indexed="9"/>
      <name val="Calibri"/>
      <family val="2"/>
    </font>
    <font>
      <b/>
      <sz val="9"/>
      <name val="Calibri"/>
      <family val="2"/>
    </font>
    <font>
      <sz val="14"/>
      <color indexed="9"/>
      <name val="Calibri"/>
      <family val="2"/>
    </font>
    <font>
      <sz val="16"/>
      <color indexed="9"/>
      <name val="Calibri"/>
      <family val="2"/>
    </font>
    <font>
      <sz val="20"/>
      <color indexed="9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23"/>
        <bgColor indexed="23"/>
      </patternFill>
    </fill>
    <fill>
      <patternFill patternType="solid">
        <fgColor indexed="55"/>
        <bgColor indexed="55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22"/>
      </bottom>
      <diagonal/>
    </border>
    <border>
      <left/>
      <right style="thin">
        <color indexed="64"/>
      </right>
      <top style="thin">
        <color indexed="22"/>
      </top>
      <bottom style="thin">
        <color indexed="64"/>
      </bottom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55"/>
      </bottom>
      <diagonal/>
    </border>
    <border>
      <left/>
      <right/>
      <top style="thin">
        <color indexed="22"/>
      </top>
      <bottom style="thin">
        <color indexed="55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2" borderId="0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/>
    </xf>
    <xf numFmtId="164" fontId="2" fillId="3" borderId="1" xfId="0" applyNumberFormat="1" applyFont="1" applyFill="1" applyBorder="1" applyAlignment="1">
      <alignment horizontal="center" vertical="center" wrapText="1" shrinkToFit="1"/>
    </xf>
    <xf numFmtId="164" fontId="1" fillId="2" borderId="2" xfId="0" applyNumberFormat="1" applyFont="1" applyFill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/>
    <xf numFmtId="0" fontId="1" fillId="2" borderId="3" xfId="0" applyFont="1" applyFill="1" applyBorder="1" applyAlignment="1">
      <alignment horizontal="center" vertical="center" shrinkToFit="1"/>
    </xf>
    <xf numFmtId="0" fontId="1" fillId="2" borderId="4" xfId="0" applyFont="1" applyFill="1" applyBorder="1" applyAlignment="1">
      <alignment horizontal="center" vertical="center" shrinkToFit="1"/>
    </xf>
    <xf numFmtId="0" fontId="1" fillId="2" borderId="5" xfId="0" applyFont="1" applyFill="1" applyBorder="1" applyAlignment="1">
      <alignment horizontal="center" vertical="center" shrinkToFit="1"/>
    </xf>
    <xf numFmtId="165" fontId="2" fillId="3" borderId="1" xfId="0" applyNumberFormat="1" applyFont="1" applyFill="1" applyBorder="1" applyAlignment="1">
      <alignment horizontal="center" vertical="center" shrinkToFit="1"/>
    </xf>
    <xf numFmtId="165" fontId="1" fillId="2" borderId="2" xfId="0" applyNumberFormat="1" applyFont="1" applyFill="1" applyBorder="1" applyAlignment="1">
      <alignment horizontal="center" vertical="center" shrinkToFit="1"/>
    </xf>
    <xf numFmtId="165" fontId="2" fillId="3" borderId="6" xfId="0" applyNumberFormat="1" applyFont="1" applyFill="1" applyBorder="1" applyAlignment="1">
      <alignment horizontal="center" vertical="center" shrinkToFit="1"/>
    </xf>
    <xf numFmtId="165" fontId="1" fillId="2" borderId="7" xfId="0" applyNumberFormat="1" applyFont="1" applyFill="1" applyBorder="1" applyAlignment="1">
      <alignment horizontal="center" vertical="center" shrinkToFit="1"/>
    </xf>
    <xf numFmtId="0" fontId="1" fillId="2" borderId="5" xfId="0" applyFont="1" applyFill="1" applyBorder="1" applyAlignment="1">
      <alignment vertical="center" wrapText="1" shrinkToFit="1"/>
    </xf>
    <xf numFmtId="0" fontId="4" fillId="0" borderId="0" xfId="0" applyFont="1"/>
    <xf numFmtId="0" fontId="5" fillId="0" borderId="0" xfId="0" applyFont="1"/>
    <xf numFmtId="165" fontId="2" fillId="3" borderId="8" xfId="0" applyNumberFormat="1" applyFont="1" applyFill="1" applyBorder="1" applyAlignment="1">
      <alignment horizontal="center" vertical="center" shrinkToFit="1"/>
    </xf>
    <xf numFmtId="165" fontId="0" fillId="0" borderId="0" xfId="0" applyNumberFormat="1"/>
    <xf numFmtId="164" fontId="1" fillId="2" borderId="9" xfId="0" applyNumberFormat="1" applyFont="1" applyFill="1" applyBorder="1" applyAlignment="1">
      <alignment horizontal="center" vertical="center" wrapText="1" shrinkToFit="1"/>
    </xf>
    <xf numFmtId="165" fontId="2" fillId="3" borderId="10" xfId="0" applyNumberFormat="1" applyFont="1" applyFill="1" applyBorder="1" applyAlignment="1">
      <alignment horizontal="center" vertical="center" shrinkToFit="1"/>
    </xf>
    <xf numFmtId="0" fontId="7" fillId="4" borderId="10" xfId="0" applyFont="1" applyFill="1" applyBorder="1"/>
    <xf numFmtId="0" fontId="8" fillId="5" borderId="10" xfId="0" applyFont="1" applyFill="1" applyBorder="1"/>
    <xf numFmtId="10" fontId="8" fillId="5" borderId="10" xfId="0" applyNumberFormat="1" applyFont="1" applyFill="1" applyBorder="1"/>
    <xf numFmtId="0" fontId="2" fillId="0" borderId="0" xfId="0" applyFont="1" applyFill="1"/>
    <xf numFmtId="165" fontId="6" fillId="0" borderId="0" xfId="0" applyNumberFormat="1" applyFont="1" applyFill="1" applyBorder="1" applyAlignment="1">
      <alignment horizontal="center" vertical="center" shrinkToFit="1"/>
    </xf>
    <xf numFmtId="0" fontId="0" fillId="0" borderId="0" xfId="0" applyFill="1"/>
    <xf numFmtId="0" fontId="1" fillId="2" borderId="11" xfId="0" applyFont="1" applyFill="1" applyBorder="1" applyAlignment="1">
      <alignment horizontal="center" vertical="center" shrinkToFit="1"/>
    </xf>
    <xf numFmtId="0" fontId="0" fillId="0" borderId="0" xfId="0"/>
    <xf numFmtId="0" fontId="1" fillId="2" borderId="12" xfId="0" applyFont="1" applyFill="1" applyBorder="1" applyAlignment="1">
      <alignment horizontal="center" vertical="center" shrinkToFit="1"/>
    </xf>
    <xf numFmtId="10" fontId="8" fillId="4" borderId="10" xfId="0" applyNumberFormat="1" applyFont="1" applyFill="1" applyBorder="1"/>
    <xf numFmtId="0" fontId="0" fillId="6" borderId="0" xfId="0" applyFill="1"/>
    <xf numFmtId="0" fontId="0" fillId="4" borderId="0" xfId="0" applyFill="1"/>
    <xf numFmtId="0" fontId="0" fillId="4" borderId="13" xfId="0" applyFill="1" applyBorder="1"/>
    <xf numFmtId="165" fontId="1" fillId="2" borderId="14" xfId="0" applyNumberFormat="1" applyFont="1" applyFill="1" applyBorder="1" applyAlignment="1">
      <alignment horizontal="center" vertical="center" shrinkToFit="1"/>
    </xf>
    <xf numFmtId="0" fontId="0" fillId="5" borderId="0" xfId="0" applyFill="1" applyBorder="1"/>
    <xf numFmtId="164" fontId="2" fillId="3" borderId="15" xfId="0" applyNumberFormat="1" applyFont="1" applyFill="1" applyBorder="1" applyAlignment="1">
      <alignment horizontal="center" vertical="center" wrapText="1" shrinkToFit="1"/>
    </xf>
    <xf numFmtId="165" fontId="9" fillId="3" borderId="1" xfId="0" applyNumberFormat="1" applyFont="1" applyFill="1" applyBorder="1" applyAlignment="1">
      <alignment horizontal="center" vertical="center" shrinkToFit="1"/>
    </xf>
    <xf numFmtId="0" fontId="13" fillId="6" borderId="0" xfId="0" applyFont="1" applyFill="1"/>
    <xf numFmtId="0" fontId="0" fillId="5" borderId="16" xfId="0" applyFill="1" applyBorder="1"/>
    <xf numFmtId="0" fontId="14" fillId="5" borderId="17" xfId="0" applyFont="1" applyFill="1" applyBorder="1"/>
    <xf numFmtId="0" fontId="15" fillId="5" borderId="17" xfId="0" applyFont="1" applyFill="1" applyBorder="1"/>
    <xf numFmtId="0" fontId="16" fillId="5" borderId="17" xfId="0" applyFont="1" applyFill="1" applyBorder="1"/>
    <xf numFmtId="0" fontId="14" fillId="5" borderId="17" xfId="0" applyFont="1" applyFill="1" applyBorder="1" applyAlignment="1">
      <alignment wrapText="1"/>
    </xf>
    <xf numFmtId="164" fontId="1" fillId="2" borderId="13" xfId="0" applyNumberFormat="1" applyFont="1" applyFill="1" applyBorder="1" applyAlignment="1">
      <alignment horizontal="center" vertical="center" wrapText="1" shrinkToFit="1"/>
    </xf>
    <xf numFmtId="0" fontId="17" fillId="6" borderId="0" xfId="0" applyFont="1" applyFill="1"/>
    <xf numFmtId="165" fontId="10" fillId="3" borderId="1" xfId="0" applyNumberFormat="1" applyFont="1" applyFill="1" applyBorder="1" applyAlignment="1">
      <alignment horizontal="center" vertical="center" shrinkToFit="1"/>
    </xf>
    <xf numFmtId="0" fontId="18" fillId="6" borderId="0" xfId="0" applyFont="1" applyFill="1"/>
    <xf numFmtId="165" fontId="10" fillId="3" borderId="0" xfId="0" applyNumberFormat="1" applyFont="1" applyFill="1" applyBorder="1" applyAlignment="1">
      <alignment horizontal="center" vertical="center" shrinkToFit="1"/>
    </xf>
    <xf numFmtId="0" fontId="11" fillId="4" borderId="0" xfId="0" applyFont="1" applyFill="1"/>
    <xf numFmtId="0" fontId="0" fillId="5" borderId="0" xfId="0" applyFill="1"/>
    <xf numFmtId="0" fontId="0" fillId="4" borderId="10" xfId="0" applyFill="1" applyBorder="1"/>
    <xf numFmtId="0" fontId="0" fillId="5" borderId="10" xfId="0" applyFill="1" applyBorder="1"/>
    <xf numFmtId="165" fontId="0" fillId="5" borderId="10" xfId="0" applyNumberFormat="1" applyFill="1" applyBorder="1"/>
    <xf numFmtId="165" fontId="0" fillId="4" borderId="10" xfId="0" applyNumberFormat="1" applyFill="1" applyBorder="1"/>
    <xf numFmtId="0" fontId="2" fillId="3" borderId="10" xfId="0" applyNumberFormat="1" applyFont="1" applyFill="1" applyBorder="1" applyAlignment="1">
      <alignment horizontal="center" vertical="center" shrinkToFit="1"/>
    </xf>
    <xf numFmtId="0" fontId="0" fillId="0" borderId="0" xfId="0"/>
    <xf numFmtId="0" fontId="0" fillId="0" borderId="0" xfId="0"/>
    <xf numFmtId="165" fontId="2" fillId="3" borderId="23" xfId="0" applyNumberFormat="1" applyFont="1" applyFill="1" applyBorder="1" applyAlignment="1">
      <alignment horizontal="center" vertical="center" shrinkToFit="1"/>
    </xf>
    <xf numFmtId="165" fontId="2" fillId="3" borderId="24" xfId="0" applyNumberFormat="1" applyFont="1" applyFill="1" applyBorder="1" applyAlignment="1">
      <alignment horizontal="center" vertical="center" shrinkToFit="1"/>
    </xf>
    <xf numFmtId="165" fontId="2" fillId="3" borderId="10" xfId="0" applyNumberFormat="1" applyFont="1" applyFill="1" applyBorder="1" applyAlignment="1">
      <alignment horizontal="center" vertical="center" shrinkToFi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shrinkToFit="1"/>
    </xf>
    <xf numFmtId="0" fontId="1" fillId="2" borderId="4" xfId="0" applyFont="1" applyFill="1" applyBorder="1" applyAlignment="1">
      <alignment horizontal="center" vertical="center" shrinkToFit="1"/>
    </xf>
    <xf numFmtId="165" fontId="6" fillId="5" borderId="23" xfId="0" applyNumberFormat="1" applyFont="1" applyFill="1" applyBorder="1" applyAlignment="1">
      <alignment horizontal="center" vertical="center" shrinkToFit="1"/>
    </xf>
    <xf numFmtId="165" fontId="6" fillId="5" borderId="24" xfId="0" applyNumberFormat="1" applyFont="1" applyFill="1" applyBorder="1" applyAlignment="1">
      <alignment horizontal="center" vertical="center" shrinkToFit="1"/>
    </xf>
    <xf numFmtId="0" fontId="1" fillId="2" borderId="25" xfId="0" applyFont="1" applyFill="1" applyBorder="1" applyAlignment="1">
      <alignment horizontal="center" vertical="center" shrinkToFit="1"/>
    </xf>
    <xf numFmtId="0" fontId="0" fillId="0" borderId="26" xfId="0" applyBorder="1"/>
    <xf numFmtId="0" fontId="1" fillId="2" borderId="5" xfId="0" applyFont="1" applyFill="1" applyBorder="1" applyAlignment="1">
      <alignment horizontal="center" vertical="center" shrinkToFit="1"/>
    </xf>
    <xf numFmtId="0" fontId="0" fillId="0" borderId="4" xfId="0" applyBorder="1"/>
    <xf numFmtId="0" fontId="1" fillId="2" borderId="28" xfId="0" applyFont="1" applyFill="1" applyBorder="1" applyAlignment="1">
      <alignment horizontal="center" vertical="center" shrinkToFit="1"/>
    </xf>
    <xf numFmtId="0" fontId="0" fillId="0" borderId="29" xfId="0" applyBorder="1"/>
    <xf numFmtId="0" fontId="1" fillId="2" borderId="0" xfId="0" applyFont="1" applyFill="1" applyBorder="1" applyAlignment="1">
      <alignment horizontal="center" vertical="center" shrinkToFit="1"/>
    </xf>
    <xf numFmtId="0" fontId="1" fillId="2" borderId="19" xfId="0" applyFont="1" applyFill="1" applyBorder="1" applyAlignment="1">
      <alignment horizontal="center" vertical="center" shrinkToFit="1"/>
    </xf>
    <xf numFmtId="0" fontId="1" fillId="2" borderId="18" xfId="0" applyFont="1" applyFill="1" applyBorder="1" applyAlignment="1">
      <alignment horizontal="center" vertical="center" shrinkToFit="1"/>
    </xf>
    <xf numFmtId="0" fontId="1" fillId="2" borderId="27" xfId="0" applyFont="1" applyFill="1" applyBorder="1" applyAlignment="1">
      <alignment horizontal="center" vertical="center" shrinkToFit="1"/>
    </xf>
    <xf numFmtId="0" fontId="1" fillId="2" borderId="26" xfId="0" applyFont="1" applyFill="1" applyBorder="1" applyAlignment="1">
      <alignment horizontal="center" vertical="center" shrinkToFit="1"/>
    </xf>
    <xf numFmtId="164" fontId="1" fillId="2" borderId="9" xfId="0" applyNumberFormat="1" applyFont="1" applyFill="1" applyBorder="1" applyAlignment="1">
      <alignment horizontal="center" vertical="center" wrapText="1" shrinkToFit="1"/>
    </xf>
    <xf numFmtId="0" fontId="0" fillId="0" borderId="20" xfId="0" applyBorder="1"/>
    <xf numFmtId="165" fontId="2" fillId="3" borderId="0" xfId="0" applyNumberFormat="1" applyFont="1" applyFill="1" applyBorder="1" applyAlignment="1">
      <alignment horizontal="center" vertical="center" shrinkToFit="1"/>
    </xf>
    <xf numFmtId="0" fontId="0" fillId="0" borderId="19" xfId="0" applyBorder="1"/>
    <xf numFmtId="165" fontId="1" fillId="2" borderId="20" xfId="0" applyNumberFormat="1" applyFont="1" applyFill="1" applyBorder="1" applyAlignment="1">
      <alignment horizontal="center" vertical="center" shrinkToFit="1"/>
    </xf>
    <xf numFmtId="0" fontId="0" fillId="0" borderId="21" xfId="0" applyBorder="1"/>
    <xf numFmtId="164" fontId="2" fillId="3" borderId="18" xfId="0" applyNumberFormat="1" applyFont="1" applyFill="1" applyBorder="1" applyAlignment="1">
      <alignment horizontal="center" vertical="center" wrapText="1" shrinkToFit="1"/>
    </xf>
    <xf numFmtId="0" fontId="0" fillId="0" borderId="0" xfId="0"/>
    <xf numFmtId="0" fontId="1" fillId="2" borderId="3" xfId="0" applyFont="1" applyFill="1" applyBorder="1" applyAlignment="1">
      <alignment horizontal="center" vertical="center" shrinkToFit="1"/>
    </xf>
    <xf numFmtId="0" fontId="3" fillId="4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 wrapText="1" shrinkToFit="1"/>
    </xf>
    <xf numFmtId="0" fontId="1" fillId="2" borderId="0" xfId="0" applyFont="1" applyFill="1" applyBorder="1" applyAlignment="1">
      <alignment horizontal="center" vertical="center" wrapText="1" shrinkToFit="1"/>
    </xf>
    <xf numFmtId="164" fontId="2" fillId="3" borderId="0" xfId="0" applyNumberFormat="1" applyFont="1" applyFill="1" applyBorder="1" applyAlignment="1">
      <alignment horizontal="center" vertical="center" wrapText="1" shrinkToFit="1"/>
    </xf>
    <xf numFmtId="165" fontId="2" fillId="3" borderId="19" xfId="0" applyNumberFormat="1" applyFont="1" applyFill="1" applyBorder="1" applyAlignment="1">
      <alignment horizontal="center" vertical="center" shrinkToFit="1"/>
    </xf>
    <xf numFmtId="165" fontId="1" fillId="2" borderId="21" xfId="0" applyNumberFormat="1" applyFont="1" applyFill="1" applyBorder="1" applyAlignment="1">
      <alignment horizontal="center" vertical="center" shrinkToFit="1"/>
    </xf>
    <xf numFmtId="164" fontId="1" fillId="2" borderId="20" xfId="0" applyNumberFormat="1" applyFont="1" applyFill="1" applyBorder="1" applyAlignment="1">
      <alignment horizontal="center" vertical="center" wrapText="1" shrinkToFit="1"/>
    </xf>
    <xf numFmtId="0" fontId="12" fillId="5" borderId="17" xfId="0" applyFont="1" applyFill="1" applyBorder="1" applyAlignment="1">
      <alignment horizontal="center" textRotation="255"/>
    </xf>
    <xf numFmtId="0" fontId="18" fillId="5" borderId="13" xfId="0" applyFont="1" applyFill="1" applyBorder="1" applyAlignment="1">
      <alignment horizontal="center"/>
    </xf>
    <xf numFmtId="0" fontId="13" fillId="5" borderId="0" xfId="0" applyFont="1" applyFill="1" applyBorder="1" applyAlignment="1">
      <alignment horizontal="center"/>
    </xf>
    <xf numFmtId="0" fontId="18" fillId="5" borderId="0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42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Popolazione residente nel comune di San Godenzo </a:t>
            </a:r>
          </a:p>
        </c:rich>
      </c:tx>
      <c:layout>
        <c:manualLayout>
          <c:xMode val="edge"/>
          <c:yMode val="edge"/>
          <c:x val="0.13256484149855907"/>
          <c:y val="3.8610038610038609E-2"/>
        </c:manualLayout>
      </c:layout>
      <c:spPr>
        <a:noFill/>
        <a:ln w="25400">
          <a:noFill/>
        </a:ln>
      </c:spPr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8.9337175792507204E-2"/>
          <c:y val="0.3243249357597886"/>
          <c:w val="0.60230547550432334"/>
          <c:h val="0.5057924593396691"/>
        </c:manualLayout>
      </c:layout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outEnd"/>
            <c:showPercent val="1"/>
            <c:showLeaderLines val="1"/>
          </c:dLbls>
          <c:cat>
            <c:strRef>
              <c:f>('Residenti '!$B$4,'Residenti '!$D$4)</c:f>
              <c:strCache>
                <c:ptCount val="2"/>
                <c:pt idx="0">
                  <c:v>Stranieri</c:v>
                </c:pt>
                <c:pt idx="1">
                  <c:v>Italiani</c:v>
                </c:pt>
              </c:strCache>
            </c:strRef>
          </c:cat>
          <c:val>
            <c:numRef>
              <c:f>('Residenti '!$B$5,'Residenti '!$D$5)</c:f>
              <c:numCache>
                <c:formatCode>#,##0_ ;\-#,##0\ </c:formatCode>
                <c:ptCount val="2"/>
                <c:pt idx="0">
                  <c:v>81</c:v>
                </c:pt>
                <c:pt idx="1">
                  <c:v>1061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7233429394812736"/>
          <c:y val="0.49034830105696287"/>
          <c:w val="0.1930835734870317"/>
          <c:h val="0.18532859068292151"/>
        </c:manualLayout>
      </c:layout>
      <c:txPr>
        <a:bodyPr/>
        <a:lstStyle/>
        <a:p>
          <a:pPr>
            <a:defRPr sz="920" b="0" i="0" u="none" strike="noStrik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zero"/>
  </c:chart>
  <c:txPr>
    <a:bodyPr/>
    <a:lstStyle/>
    <a:p>
      <a:pPr>
        <a:defRPr sz="1000" b="0" i="0" u="none" strike="noStrike" baseline="0">
          <a:solidFill>
            <a:srgbClr val="FFFFFF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322" l="0.70000000000000062" r="0.70000000000000062" t="0.75000000000000322" header="0.30000000000000032" footer="0.30000000000000032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dLbls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showPercent val="1"/>
            <c:showLeaderLines val="1"/>
            <c:leaderLines>
              <c:spPr>
                <a:ln>
                  <a:solidFill>
                    <a:schemeClr val="bg1"/>
                  </a:solidFill>
                </a:ln>
              </c:spPr>
            </c:leaderLines>
          </c:dLbls>
          <c:cat>
            <c:strRef>
              <c:f>'Continenti '!$H$6:$H$10</c:f>
              <c:strCache>
                <c:ptCount val="5"/>
                <c:pt idx="0">
                  <c:v>Europa</c:v>
                </c:pt>
                <c:pt idx="1">
                  <c:v>Africa</c:v>
                </c:pt>
                <c:pt idx="2">
                  <c:v>Nord America</c:v>
                </c:pt>
                <c:pt idx="3">
                  <c:v>Oceania</c:v>
                </c:pt>
                <c:pt idx="4">
                  <c:v>Centro-Sud America</c:v>
                </c:pt>
              </c:strCache>
            </c:strRef>
          </c:cat>
          <c:val>
            <c:numRef>
              <c:f>'Continenti '!$I$6:$I$10</c:f>
              <c:numCache>
                <c:formatCode>#,##0_ ;\-#,##0\ </c:formatCode>
                <c:ptCount val="5"/>
                <c:pt idx="0">
                  <c:v>69</c:v>
                </c:pt>
                <c:pt idx="1">
                  <c:v>6</c:v>
                </c:pt>
                <c:pt idx="2">
                  <c:v>3</c:v>
                </c:pt>
                <c:pt idx="3">
                  <c:v>0</c:v>
                </c:pt>
                <c:pt idx="4">
                  <c:v>3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041819772528436"/>
          <c:y val="0.28246753246753226"/>
          <c:w val="0.26875043744531929"/>
          <c:h val="0.41558441558441611"/>
        </c:manualLayout>
      </c:layout>
      <c:txPr>
        <a:bodyPr/>
        <a:lstStyle/>
        <a:p>
          <a:pPr>
            <a:defRPr sz="920" b="0" i="0" u="none" strike="noStrik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zero"/>
  </c:chart>
  <c:spPr>
    <a:solidFill>
      <a:schemeClr val="tx1"/>
    </a:solidFill>
  </c:spPr>
  <c:txPr>
    <a:bodyPr/>
    <a:lstStyle/>
    <a:p>
      <a:pPr>
        <a:defRPr sz="1000" b="0" i="0" u="none" strike="noStrike" baseline="0">
          <a:solidFill>
            <a:srgbClr val="FFFFFF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 sz="1200"/>
            </a:pPr>
            <a:r>
              <a:rPr lang="it-IT" sz="1200">
                <a:solidFill>
                  <a:schemeClr val="bg1"/>
                </a:solidFill>
              </a:rPr>
              <a:t>Popolazione straniera residente nel Comune di San Godenzo </a:t>
            </a:r>
          </a:p>
        </c:rich>
      </c:tx>
      <c:layout/>
    </c:title>
    <c:plotArea>
      <c:layout/>
      <c:lineChart>
        <c:grouping val="stacked"/>
        <c:ser>
          <c:idx val="0"/>
          <c:order val="0"/>
          <c:tx>
            <c:strRef>
              <c:f>'Residenti '!$J$5</c:f>
              <c:strCache>
                <c:ptCount val="1"/>
                <c:pt idx="0">
                  <c:v>F</c:v>
                </c:pt>
              </c:strCache>
            </c:strRef>
          </c:tx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it-IT"/>
              </a:p>
            </c:txPr>
            <c:showVal val="1"/>
          </c:dLbls>
          <c:cat>
            <c:numRef>
              <c:f>'Residenti '!$I$6:$I$12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'Residenti '!$J$6:$J$12</c:f>
              <c:numCache>
                <c:formatCode>#,##0_ ;\-#,##0\ </c:formatCode>
                <c:ptCount val="7"/>
                <c:pt idx="0">
                  <c:v>52</c:v>
                </c:pt>
                <c:pt idx="1">
                  <c:v>49</c:v>
                </c:pt>
                <c:pt idx="2">
                  <c:v>49</c:v>
                </c:pt>
                <c:pt idx="3">
                  <c:v>42</c:v>
                </c:pt>
                <c:pt idx="4">
                  <c:v>46</c:v>
                </c:pt>
                <c:pt idx="5">
                  <c:v>45</c:v>
                </c:pt>
                <c:pt idx="6">
                  <c:v>44</c:v>
                </c:pt>
              </c:numCache>
            </c:numRef>
          </c:val>
        </c:ser>
        <c:ser>
          <c:idx val="2"/>
          <c:order val="1"/>
          <c:tx>
            <c:strRef>
              <c:f>'Residenti '!$L$5</c:f>
              <c:strCache>
                <c:ptCount val="1"/>
                <c:pt idx="0">
                  <c:v>M</c:v>
                </c:pt>
              </c:strCache>
            </c:strRef>
          </c:tx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it-IT"/>
              </a:p>
            </c:txPr>
            <c:showVal val="1"/>
          </c:dLbls>
          <c:cat>
            <c:numRef>
              <c:f>'Residenti '!$I$6:$I$12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'Residenti '!$L$6:$L$12</c:f>
              <c:numCache>
                <c:formatCode>#,##0_ ;\-#,##0\ </c:formatCode>
                <c:ptCount val="7"/>
                <c:pt idx="0">
                  <c:v>34</c:v>
                </c:pt>
                <c:pt idx="1">
                  <c:v>33</c:v>
                </c:pt>
                <c:pt idx="2">
                  <c:v>35</c:v>
                </c:pt>
                <c:pt idx="3">
                  <c:v>33</c:v>
                </c:pt>
                <c:pt idx="4">
                  <c:v>34</c:v>
                </c:pt>
                <c:pt idx="5">
                  <c:v>32</c:v>
                </c:pt>
                <c:pt idx="6">
                  <c:v>28</c:v>
                </c:pt>
              </c:numCache>
            </c:numRef>
          </c:val>
        </c:ser>
        <c:ser>
          <c:idx val="4"/>
          <c:order val="2"/>
          <c:tx>
            <c:strRef>
              <c:f>'Residenti '!$N$5</c:f>
              <c:strCache>
                <c:ptCount val="1"/>
                <c:pt idx="0">
                  <c:v>Minori</c:v>
                </c:pt>
              </c:strCache>
            </c:strRef>
          </c:tx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it-IT"/>
              </a:p>
            </c:txPr>
            <c:showVal val="1"/>
          </c:dLbls>
          <c:cat>
            <c:numRef>
              <c:f>'Residenti '!$I$6:$I$12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'Residenti '!$N$6:$N$12</c:f>
              <c:numCache>
                <c:formatCode>#,##0_ ;\-#,##0\ </c:formatCode>
                <c:ptCount val="7"/>
                <c:pt idx="0">
                  <c:v>19</c:v>
                </c:pt>
                <c:pt idx="1">
                  <c:v>15</c:v>
                </c:pt>
                <c:pt idx="2">
                  <c:v>14</c:v>
                </c:pt>
                <c:pt idx="3">
                  <c:v>12</c:v>
                </c:pt>
                <c:pt idx="4">
                  <c:v>12</c:v>
                </c:pt>
                <c:pt idx="5">
                  <c:v>12</c:v>
                </c:pt>
                <c:pt idx="6">
                  <c:v>9</c:v>
                </c:pt>
              </c:numCache>
            </c:numRef>
          </c:val>
        </c:ser>
        <c:ser>
          <c:idx val="6"/>
          <c:order val="3"/>
          <c:tx>
            <c:strRef>
              <c:f>'Residenti '!$P$5</c:f>
              <c:strCache>
                <c:ptCount val="1"/>
                <c:pt idx="0">
                  <c:v>Totale</c:v>
                </c:pt>
              </c:strCache>
            </c:strRef>
          </c:tx>
          <c:dLbls>
            <c:spPr>
              <a:solidFill>
                <a:sysClr val="windowText" lastClr="000000"/>
              </a:solidFill>
            </c:spPr>
            <c:txPr>
              <a:bodyPr/>
              <a:lstStyle/>
              <a:p>
                <a:pPr>
                  <a:defRPr baseline="0">
                    <a:solidFill>
                      <a:schemeClr val="bg1"/>
                    </a:solidFill>
                  </a:defRPr>
                </a:pPr>
                <a:endParaRPr lang="it-IT"/>
              </a:p>
            </c:txPr>
            <c:showVal val="1"/>
          </c:dLbls>
          <c:cat>
            <c:numRef>
              <c:f>'Residenti '!$I$6:$I$12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'Residenti '!$P$6:$P$12</c:f>
              <c:numCache>
                <c:formatCode>#,##0_ ;\-#,##0\ </c:formatCode>
                <c:ptCount val="7"/>
                <c:pt idx="0">
                  <c:v>105</c:v>
                </c:pt>
                <c:pt idx="1">
                  <c:v>97</c:v>
                </c:pt>
                <c:pt idx="2">
                  <c:v>98</c:v>
                </c:pt>
                <c:pt idx="3">
                  <c:v>87</c:v>
                </c:pt>
                <c:pt idx="4">
                  <c:v>92</c:v>
                </c:pt>
                <c:pt idx="5">
                  <c:v>89</c:v>
                </c:pt>
                <c:pt idx="6">
                  <c:v>81</c:v>
                </c:pt>
              </c:numCache>
            </c:numRef>
          </c:val>
        </c:ser>
        <c:dLbls>
          <c:showVal val="1"/>
        </c:dLbls>
        <c:marker val="1"/>
        <c:axId val="85906944"/>
        <c:axId val="85908480"/>
      </c:lineChart>
      <c:catAx>
        <c:axId val="85906944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it-IT"/>
          </a:p>
        </c:txPr>
        <c:crossAx val="85908480"/>
        <c:crosses val="autoZero"/>
        <c:auto val="1"/>
        <c:lblAlgn val="ctr"/>
        <c:lblOffset val="100"/>
      </c:catAx>
      <c:valAx>
        <c:axId val="85908480"/>
        <c:scaling>
          <c:orientation val="minMax"/>
        </c:scaling>
        <c:delete val="1"/>
        <c:axPos val="l"/>
        <c:numFmt formatCode="#,##0_ ;\-#,##0\ " sourceLinked="1"/>
        <c:majorTickMark val="none"/>
        <c:tickLblPos val="none"/>
        <c:crossAx val="85906944"/>
        <c:crosses val="autoZero"/>
        <c:crossBetween val="between"/>
      </c:valAx>
      <c:spPr>
        <a:solidFill>
          <a:schemeClr val="tx1"/>
        </a:solidFill>
      </c:spPr>
    </c:plotArea>
    <c:legend>
      <c:legendPos val="t"/>
      <c:layout>
        <c:manualLayout>
          <c:xMode val="edge"/>
          <c:yMode val="edge"/>
          <c:x val="0.22189982502187225"/>
          <c:y val="0.19421296296296306"/>
          <c:w val="0.55045034995625475"/>
          <c:h val="8.6535797608632267E-2"/>
        </c:manualLayout>
      </c:layout>
      <c:txPr>
        <a:bodyPr/>
        <a:lstStyle/>
        <a:p>
          <a:pPr>
            <a:defRPr sz="1050">
              <a:solidFill>
                <a:schemeClr val="bg1"/>
              </a:solidFill>
            </a:defRPr>
          </a:pPr>
          <a:endParaRPr lang="it-IT"/>
        </a:p>
      </c:txPr>
    </c:legend>
    <c:plotVisOnly val="1"/>
  </c:chart>
  <c:spPr>
    <a:solidFill>
      <a:schemeClr val="tx1"/>
    </a:solidFill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42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Divisione per classi di età degli stranieri resdenti nel Comune di San Godenzo   </a:t>
            </a:r>
          </a:p>
        </c:rich>
      </c:tx>
      <c:layout>
        <c:manualLayout>
          <c:xMode val="edge"/>
          <c:yMode val="edge"/>
          <c:x val="0.12044847335259561"/>
          <c:y val="3.8610038610038609E-2"/>
        </c:manualLayout>
      </c:layout>
      <c:spPr>
        <a:noFill/>
        <a:ln w="25400">
          <a:noFill/>
        </a:ln>
      </c:spPr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8.9636099538525221E-2"/>
          <c:y val="0.32818594689978564"/>
          <c:w val="0.61064592810620266"/>
          <c:h val="0.5250975150396564"/>
        </c:manualLayout>
      </c:layout>
      <c:pie3DChart>
        <c:varyColors val="1"/>
        <c:ser>
          <c:idx val="0"/>
          <c:order val="0"/>
          <c:explosion val="25"/>
          <c:dLbls>
            <c:dLbl>
              <c:idx val="2"/>
              <c:layout>
                <c:manualLayout>
                  <c:x val="8.1457464875714022E-3"/>
                  <c:y val="-7.3644848447998405E-3"/>
                </c:manualLayout>
              </c:layout>
              <c:dLblPos val="bestFit"/>
              <c:showPercent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outEnd"/>
            <c:showPercent val="1"/>
            <c:showLeaderLines val="1"/>
          </c:dLbls>
          <c:cat>
            <c:strRef>
              <c:f>'Classi di età'!$C$5:$C$8</c:f>
              <c:strCache>
                <c:ptCount val="4"/>
                <c:pt idx="0">
                  <c:v>0-17</c:v>
                </c:pt>
                <c:pt idx="1">
                  <c:v>18-49</c:v>
                </c:pt>
                <c:pt idx="2">
                  <c:v>50-65</c:v>
                </c:pt>
                <c:pt idx="3">
                  <c:v>Oltre 65</c:v>
                </c:pt>
              </c:strCache>
            </c:strRef>
          </c:cat>
          <c:val>
            <c:numRef>
              <c:f>'Classi di età'!$E$5:$E$8</c:f>
              <c:numCache>
                <c:formatCode>#,##0_ ;\-#,##0\ </c:formatCode>
                <c:ptCount val="4"/>
                <c:pt idx="0">
                  <c:v>9</c:v>
                </c:pt>
                <c:pt idx="1">
                  <c:v>47</c:v>
                </c:pt>
                <c:pt idx="2">
                  <c:v>19</c:v>
                </c:pt>
                <c:pt idx="3">
                  <c:v>6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271914540094257"/>
          <c:y val="0.38610119680985877"/>
          <c:w val="0.18767565818978516"/>
          <c:h val="0.37065718136584341"/>
        </c:manualLayout>
      </c:layout>
      <c:txPr>
        <a:bodyPr/>
        <a:lstStyle/>
        <a:p>
          <a:pPr>
            <a:defRPr sz="920" b="0" i="0" u="none" strike="noStrik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zero"/>
  </c:chart>
  <c:txPr>
    <a:bodyPr/>
    <a:lstStyle/>
    <a:p>
      <a:pPr>
        <a:defRPr sz="1000" b="0" i="0" u="none" strike="noStrike" baseline="0">
          <a:solidFill>
            <a:srgbClr val="FFFFFF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Andamento popolazione straniera negli ultimi anni per i primi 5 paesi maggiormente rilevanti
</a:t>
            </a:r>
          </a:p>
        </c:rich>
      </c:tx>
      <c:layout>
        <c:manualLayout>
          <c:xMode val="edge"/>
          <c:yMode val="edge"/>
          <c:x val="0.11776468061252822"/>
          <c:y val="3.5714665221503204E-2"/>
        </c:manualLayout>
      </c:layout>
      <c:spPr>
        <a:gradFill rotWithShape="1">
          <a:gsLst>
            <a:gs pos="0">
              <a:schemeClr val="accent1">
                <a:tint val="50000"/>
                <a:satMod val="300000"/>
              </a:schemeClr>
            </a:gs>
            <a:gs pos="35000">
              <a:schemeClr val="accent1">
                <a:tint val="37000"/>
                <a:satMod val="300000"/>
              </a:schemeClr>
            </a:gs>
            <a:gs pos="100000">
              <a:schemeClr val="accent1">
                <a:tint val="15000"/>
                <a:satMod val="350000"/>
              </a:schemeClr>
            </a:gs>
          </a:gsLst>
          <a:lin ang="16200000" scaled="1"/>
        </a:gradFill>
        <a:ln w="9525" cap="flat" cmpd="sng" algn="ctr">
          <a:solidFill>
            <a:schemeClr val="accent1">
              <a:shade val="95000"/>
              <a:satMod val="10500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</c:title>
    <c:plotArea>
      <c:layout>
        <c:manualLayout>
          <c:layoutTarget val="inner"/>
          <c:xMode val="edge"/>
          <c:yMode val="edge"/>
          <c:x val="2.9940178120669084E-2"/>
          <c:y val="0.20506912442396324"/>
          <c:w val="0.70658820364778963"/>
          <c:h val="0.69815668202764958"/>
        </c:manualLayout>
      </c:layout>
      <c:lineChart>
        <c:grouping val="standard"/>
        <c:ser>
          <c:idx val="2"/>
          <c:order val="0"/>
          <c:tx>
            <c:strRef>
              <c:f>Nazionalità!$A$5</c:f>
              <c:strCache>
                <c:ptCount val="1"/>
                <c:pt idx="0">
                  <c:v>Romania</c:v>
                </c:pt>
              </c:strCache>
            </c:strRef>
          </c:tx>
          <c:marker>
            <c:symbol val="none"/>
          </c:marker>
          <c:cat>
            <c:strRef>
              <c:f>Nazionalità!$E$3:$K$3</c:f>
              <c:strCache>
                <c:ptCount val="7"/>
                <c:pt idx="0">
                  <c:v>Totale 2016</c:v>
                </c:pt>
                <c:pt idx="1">
                  <c:v>Totale 2015</c:v>
                </c:pt>
                <c:pt idx="2">
                  <c:v>Totale 2014</c:v>
                </c:pt>
                <c:pt idx="3">
                  <c:v>Totale 2013</c:v>
                </c:pt>
                <c:pt idx="4">
                  <c:v>Totale 2012</c:v>
                </c:pt>
                <c:pt idx="5">
                  <c:v>Totale 2011</c:v>
                </c:pt>
                <c:pt idx="6">
                  <c:v>Totale 2010</c:v>
                </c:pt>
              </c:strCache>
            </c:strRef>
          </c:cat>
          <c:val>
            <c:numRef>
              <c:f>Nazionalità!$E$5:$K$5</c:f>
              <c:numCache>
                <c:formatCode>#,##0_ ;\-#,##0\ </c:formatCode>
                <c:ptCount val="7"/>
                <c:pt idx="0">
                  <c:v>24</c:v>
                </c:pt>
                <c:pt idx="1">
                  <c:v>33</c:v>
                </c:pt>
                <c:pt idx="2">
                  <c:v>34</c:v>
                </c:pt>
                <c:pt idx="3">
                  <c:v>31</c:v>
                </c:pt>
                <c:pt idx="4">
                  <c:v>30</c:v>
                </c:pt>
                <c:pt idx="5">
                  <c:v>33</c:v>
                </c:pt>
                <c:pt idx="6">
                  <c:v>32</c:v>
                </c:pt>
              </c:numCache>
            </c:numRef>
          </c:val>
        </c:ser>
        <c:ser>
          <c:idx val="0"/>
          <c:order val="1"/>
          <c:tx>
            <c:strRef>
              <c:f>Nazionalità!$A$6</c:f>
              <c:strCache>
                <c:ptCount val="1"/>
                <c:pt idx="0">
                  <c:v>Albania</c:v>
                </c:pt>
              </c:strCache>
            </c:strRef>
          </c:tx>
          <c:marker>
            <c:symbol val="none"/>
          </c:marker>
          <c:cat>
            <c:strRef>
              <c:f>Nazionalità!$E$3:$K$3</c:f>
              <c:strCache>
                <c:ptCount val="7"/>
                <c:pt idx="0">
                  <c:v>Totale 2016</c:v>
                </c:pt>
                <c:pt idx="1">
                  <c:v>Totale 2015</c:v>
                </c:pt>
                <c:pt idx="2">
                  <c:v>Totale 2014</c:v>
                </c:pt>
                <c:pt idx="3">
                  <c:v>Totale 2013</c:v>
                </c:pt>
                <c:pt idx="4">
                  <c:v>Totale 2012</c:v>
                </c:pt>
                <c:pt idx="5">
                  <c:v>Totale 2011</c:v>
                </c:pt>
                <c:pt idx="6">
                  <c:v>Totale 2010</c:v>
                </c:pt>
              </c:strCache>
            </c:strRef>
          </c:cat>
          <c:val>
            <c:numRef>
              <c:f>Nazionalità!$E$6:$K$6</c:f>
              <c:numCache>
                <c:formatCode>#,##0_ ;\-#,##0\ </c:formatCode>
                <c:ptCount val="7"/>
                <c:pt idx="0">
                  <c:v>21</c:v>
                </c:pt>
                <c:pt idx="1">
                  <c:v>25</c:v>
                </c:pt>
                <c:pt idx="2">
                  <c:v>27</c:v>
                </c:pt>
                <c:pt idx="3">
                  <c:v>26</c:v>
                </c:pt>
                <c:pt idx="4">
                  <c:v>28</c:v>
                </c:pt>
                <c:pt idx="5">
                  <c:v>28</c:v>
                </c:pt>
                <c:pt idx="6">
                  <c:v>26</c:v>
                </c:pt>
              </c:numCache>
            </c:numRef>
          </c:val>
        </c:ser>
        <c:ser>
          <c:idx val="3"/>
          <c:order val="2"/>
          <c:tx>
            <c:strRef>
              <c:f>Nazionalità!$A$7</c:f>
              <c:strCache>
                <c:ptCount val="1"/>
                <c:pt idx="0">
                  <c:v>Marocco</c:v>
                </c:pt>
              </c:strCache>
            </c:strRef>
          </c:tx>
          <c:marker>
            <c:symbol val="none"/>
          </c:marker>
          <c:cat>
            <c:strRef>
              <c:f>Nazionalità!$E$3:$K$3</c:f>
              <c:strCache>
                <c:ptCount val="7"/>
                <c:pt idx="0">
                  <c:v>Totale 2016</c:v>
                </c:pt>
                <c:pt idx="1">
                  <c:v>Totale 2015</c:v>
                </c:pt>
                <c:pt idx="2">
                  <c:v>Totale 2014</c:v>
                </c:pt>
                <c:pt idx="3">
                  <c:v>Totale 2013</c:v>
                </c:pt>
                <c:pt idx="4">
                  <c:v>Totale 2012</c:v>
                </c:pt>
                <c:pt idx="5">
                  <c:v>Totale 2011</c:v>
                </c:pt>
                <c:pt idx="6">
                  <c:v>Totale 2010</c:v>
                </c:pt>
              </c:strCache>
            </c:strRef>
          </c:cat>
          <c:val>
            <c:numRef>
              <c:f>Nazionalità!$E$7:$K$7</c:f>
              <c:numCache>
                <c:formatCode>#,##0_ ;\-#,##0\ </c:formatCode>
                <c:ptCount val="7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9</c:v>
                </c:pt>
                <c:pt idx="5">
                  <c:v>5</c:v>
                </c:pt>
                <c:pt idx="6">
                  <c:v>12</c:v>
                </c:pt>
              </c:numCache>
            </c:numRef>
          </c:val>
        </c:ser>
        <c:ser>
          <c:idx val="4"/>
          <c:order val="3"/>
          <c:tx>
            <c:strRef>
              <c:f>Nazionalità!$A$8</c:f>
              <c:strCache>
                <c:ptCount val="1"/>
                <c:pt idx="0">
                  <c:v>Perù</c:v>
                </c:pt>
              </c:strCache>
            </c:strRef>
          </c:tx>
          <c:marker>
            <c:symbol val="none"/>
          </c:marker>
          <c:cat>
            <c:strRef>
              <c:f>Nazionalità!$E$3:$K$3</c:f>
              <c:strCache>
                <c:ptCount val="7"/>
                <c:pt idx="0">
                  <c:v>Totale 2016</c:v>
                </c:pt>
                <c:pt idx="1">
                  <c:v>Totale 2015</c:v>
                </c:pt>
                <c:pt idx="2">
                  <c:v>Totale 2014</c:v>
                </c:pt>
                <c:pt idx="3">
                  <c:v>Totale 2013</c:v>
                </c:pt>
                <c:pt idx="4">
                  <c:v>Totale 2012</c:v>
                </c:pt>
                <c:pt idx="5">
                  <c:v>Totale 2011</c:v>
                </c:pt>
                <c:pt idx="6">
                  <c:v>Totale 2010</c:v>
                </c:pt>
              </c:strCache>
            </c:strRef>
          </c:cat>
          <c:val>
            <c:numRef>
              <c:f>Nazionalità!$E$8:$K$8</c:f>
              <c:numCache>
                <c:formatCode>#,##0_ ;\-#,##0\ </c:formatCode>
                <c:ptCount val="7"/>
                <c:pt idx="0">
                  <c:v>3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5</c:v>
                </c:pt>
                <c:pt idx="5">
                  <c:v>5</c:v>
                </c:pt>
                <c:pt idx="6">
                  <c:v>4</c:v>
                </c:pt>
              </c:numCache>
            </c:numRef>
          </c:val>
        </c:ser>
        <c:ser>
          <c:idx val="5"/>
          <c:order val="4"/>
          <c:tx>
            <c:strRef>
              <c:f>Nazionalità!$A$9</c:f>
              <c:strCache>
                <c:ptCount val="1"/>
                <c:pt idx="0">
                  <c:v>Macedonia</c:v>
                </c:pt>
              </c:strCache>
            </c:strRef>
          </c:tx>
          <c:marker>
            <c:symbol val="none"/>
          </c:marker>
          <c:cat>
            <c:strRef>
              <c:f>Nazionalità!$E$3:$K$3</c:f>
              <c:strCache>
                <c:ptCount val="7"/>
                <c:pt idx="0">
                  <c:v>Totale 2016</c:v>
                </c:pt>
                <c:pt idx="1">
                  <c:v>Totale 2015</c:v>
                </c:pt>
                <c:pt idx="2">
                  <c:v>Totale 2014</c:v>
                </c:pt>
                <c:pt idx="3">
                  <c:v>Totale 2013</c:v>
                </c:pt>
                <c:pt idx="4">
                  <c:v>Totale 2012</c:v>
                </c:pt>
                <c:pt idx="5">
                  <c:v>Totale 2011</c:v>
                </c:pt>
                <c:pt idx="6">
                  <c:v>Totale 2010</c:v>
                </c:pt>
              </c:strCache>
            </c:strRef>
          </c:cat>
          <c:val>
            <c:numRef>
              <c:f>Nazionalità!$E$9:$K$9</c:f>
              <c:numCache>
                <c:formatCode>#,##0_ ;\-#,##0\ </c:formatCode>
                <c:ptCount val="7"/>
                <c:pt idx="0">
                  <c:v>5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5</c:v>
                </c:pt>
                <c:pt idx="5">
                  <c:v>5</c:v>
                </c:pt>
                <c:pt idx="6">
                  <c:v>8</c:v>
                </c:pt>
              </c:numCache>
            </c:numRef>
          </c:val>
        </c:ser>
        <c:marker val="1"/>
        <c:axId val="86125952"/>
        <c:axId val="86140032"/>
      </c:lineChart>
      <c:catAx>
        <c:axId val="86125952"/>
        <c:scaling>
          <c:orientation val="maxMin"/>
        </c:scaling>
        <c:axPos val="b"/>
        <c:majorGridlines/>
        <c:minorGridlines/>
        <c:numFmt formatCode="General" sourceLinked="1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86140032"/>
        <c:crosses val="autoZero"/>
        <c:auto val="1"/>
        <c:lblAlgn val="ctr"/>
        <c:lblOffset val="100"/>
        <c:tickMarkSkip val="1"/>
      </c:catAx>
      <c:valAx>
        <c:axId val="86140032"/>
        <c:scaling>
          <c:orientation val="minMax"/>
        </c:scaling>
        <c:axPos val="r"/>
        <c:majorGridlines/>
        <c:minorGridlines/>
        <c:numFmt formatCode="#,##0_ ;\-#,##0\ " sourceLinked="1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86125952"/>
        <c:crosses val="autoZero"/>
        <c:crossBetween val="between"/>
      </c:valAx>
      <c:spPr>
        <a:ln w="25400" cmpd="sng"/>
      </c:spPr>
    </c:plotArea>
    <c:legend>
      <c:legendPos val="r"/>
      <c:layout>
        <c:manualLayout>
          <c:xMode val="edge"/>
          <c:yMode val="edge"/>
          <c:x val="0.80439268444737821"/>
          <c:y val="0.38259109311740924"/>
          <c:w val="0.16766508976797087"/>
          <c:h val="0.20242914979757104"/>
        </c:manualLayout>
      </c:layout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</c:chart>
  <c:spPr>
    <a:solidFill>
      <a:schemeClr val="bg2">
        <a:lumMod val="75000"/>
      </a:schemeClr>
    </a:solidFill>
    <a:ln cmpd="sng"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42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Divisione per classi di età dei minori stranieri residenti nel Comune di San Godenzo   </a:t>
            </a:r>
          </a:p>
        </c:rich>
      </c:tx>
      <c:layout>
        <c:manualLayout>
          <c:xMode val="edge"/>
          <c:yMode val="edge"/>
          <c:x val="0.14285743693802991"/>
          <c:y val="3.8461538461538464E-2"/>
        </c:manualLayout>
      </c:layout>
      <c:spPr>
        <a:noFill/>
        <a:ln w="25400">
          <a:noFill/>
        </a:ln>
      </c:spPr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9.8039483870261845E-2"/>
          <c:y val="0.34615384615384631"/>
          <c:w val="0.62745269676967563"/>
          <c:h val="0.5423076923076926"/>
        </c:manualLayout>
      </c:layout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outEnd"/>
            <c:showPercent val="1"/>
            <c:showLeaderLines val="1"/>
          </c:dLbls>
          <c:cat>
            <c:strRef>
              <c:f>Minori!$B$5:$B$7</c:f>
              <c:strCache>
                <c:ptCount val="3"/>
                <c:pt idx="0">
                  <c:v>0-5</c:v>
                </c:pt>
                <c:pt idx="1">
                  <c:v>6_14</c:v>
                </c:pt>
                <c:pt idx="2">
                  <c:v>15-17</c:v>
                </c:pt>
              </c:strCache>
            </c:strRef>
          </c:cat>
          <c:val>
            <c:numRef>
              <c:f>Minori!$D$5:$D$7</c:f>
              <c:numCache>
                <c:formatCode>#,##0_ ;\-#,##0\ </c:formatCode>
                <c:ptCount val="3"/>
                <c:pt idx="0">
                  <c:v>4</c:v>
                </c:pt>
                <c:pt idx="1">
                  <c:v>4</c:v>
                </c:pt>
                <c:pt idx="2">
                  <c:v>1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1792952351544346"/>
          <c:y val="0.44615384615384618"/>
          <c:w val="0.14565855738620903"/>
          <c:h val="0.27692307692307688"/>
        </c:manualLayout>
      </c:layout>
      <c:txPr>
        <a:bodyPr/>
        <a:lstStyle/>
        <a:p>
          <a:pPr>
            <a:defRPr sz="920" b="0" i="0" u="none" strike="noStrik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zero"/>
  </c:chart>
  <c:txPr>
    <a:bodyPr/>
    <a:lstStyle/>
    <a:p>
      <a:pPr>
        <a:defRPr sz="1000" b="0" i="0" u="none" strike="noStrike" baseline="0">
          <a:solidFill>
            <a:srgbClr val="FFFFFF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366" l="0.70000000000000062" r="0.70000000000000062" t="0.75000000000000366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42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r>
              <a:rPr lang="it-IT" sz="1000" b="1" i="0" u="none" strike="noStrike" baseline="0">
                <a:solidFill>
                  <a:srgbClr val="FFFFFF"/>
                </a:solidFill>
                <a:latin typeface="Calibri"/>
              </a:rPr>
              <a:t>Divisione per classi di età dei minori stranieri  </a:t>
            </a:r>
            <a:r>
              <a:rPr lang="it-IT" sz="1000" b="1" i="0" u="none" strike="noStrike" baseline="0">
                <a:solidFill>
                  <a:srgbClr val="FF0000"/>
                </a:solidFill>
                <a:latin typeface="Calibri"/>
              </a:rPr>
              <a:t>NATI IN ITALIA</a:t>
            </a:r>
          </a:p>
        </c:rich>
      </c:tx>
      <c:layout>
        <c:manualLayout>
          <c:xMode val="edge"/>
          <c:yMode val="edge"/>
          <c:x val="0.15686274509803921"/>
          <c:y val="3.8610038610038609E-2"/>
        </c:manualLayout>
      </c:layout>
      <c:spPr>
        <a:noFill/>
        <a:ln w="25400">
          <a:noFill/>
        </a:ln>
      </c:sp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outEnd"/>
            <c:showPercent val="1"/>
            <c:showLeaderLines val="1"/>
          </c:dLbls>
          <c:cat>
            <c:strRef>
              <c:f>Minori!$B$5:$B$7</c:f>
              <c:strCache>
                <c:ptCount val="3"/>
                <c:pt idx="0">
                  <c:v>0-5</c:v>
                </c:pt>
                <c:pt idx="1">
                  <c:v>6_14</c:v>
                </c:pt>
                <c:pt idx="2">
                  <c:v>15-17</c:v>
                </c:pt>
              </c:strCache>
            </c:strRef>
          </c:cat>
          <c:val>
            <c:numRef>
              <c:f>Minori!$F$5:$F$7</c:f>
              <c:numCache>
                <c:formatCode>#,##0_ ;\-#,##0\ </c:formatCode>
                <c:ptCount val="3"/>
                <c:pt idx="0">
                  <c:v>3</c:v>
                </c:pt>
                <c:pt idx="1">
                  <c:v>3</c:v>
                </c:pt>
                <c:pt idx="2">
                  <c:v>0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3193512575633877"/>
          <c:y val="0.44787725858591976"/>
          <c:w val="0.14845967783438829"/>
          <c:h val="0.27799268334701444"/>
        </c:manualLayout>
      </c:layout>
      <c:txPr>
        <a:bodyPr/>
        <a:lstStyle/>
        <a:p>
          <a:pPr>
            <a:defRPr sz="920" b="0" i="0" u="none" strike="noStrik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zero"/>
  </c:chart>
  <c:txPr>
    <a:bodyPr/>
    <a:lstStyle/>
    <a:p>
      <a:pPr>
        <a:defRPr sz="1000" b="0" i="0" u="none" strike="noStrike" baseline="0">
          <a:solidFill>
            <a:srgbClr val="FFFFFF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42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r>
              <a:rPr lang="it-IT" sz="1000" b="1" i="0" u="none" strike="noStrike" baseline="0">
                <a:solidFill>
                  <a:srgbClr val="FFFFFF"/>
                </a:solidFill>
                <a:latin typeface="Calibri"/>
              </a:rPr>
              <a:t>% minori stranieri  </a:t>
            </a:r>
            <a:r>
              <a:rPr lang="it-IT" sz="1000" b="1" i="0" u="none" strike="noStrike" baseline="0">
                <a:solidFill>
                  <a:srgbClr val="FF0000"/>
                </a:solidFill>
                <a:latin typeface="Calibri"/>
              </a:rPr>
              <a:t>NATI IN ITALIA</a:t>
            </a:r>
          </a:p>
        </c:rich>
      </c:tx>
      <c:layout>
        <c:manualLayout>
          <c:xMode val="edge"/>
          <c:yMode val="edge"/>
          <c:x val="0.24369747899159674"/>
          <c:y val="3.8610038610038609E-2"/>
        </c:manualLayout>
      </c:layout>
      <c:spPr>
        <a:noFill/>
        <a:ln w="25400">
          <a:noFill/>
        </a:ln>
      </c:sp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dLbls>
            <c:dLbl>
              <c:idx val="1"/>
              <c:layout>
                <c:manualLayout>
                  <c:x val="3.3613445378151266E-2"/>
                  <c:y val="-6.807446366501485E-2"/>
                </c:manualLayout>
              </c:layout>
              <c:dLblPos val="bestFit"/>
              <c:showPercent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outEnd"/>
            <c:showPercent val="1"/>
            <c:showLeaderLines val="1"/>
          </c:dLbls>
          <c:cat>
            <c:strRef>
              <c:f>(Minori!$F$4,Minori!$H$4)</c:f>
              <c:strCache>
                <c:ptCount val="2"/>
                <c:pt idx="0">
                  <c:v>Nati in Italia</c:v>
                </c:pt>
                <c:pt idx="1">
                  <c:v>Nati all'estero</c:v>
                </c:pt>
              </c:strCache>
            </c:strRef>
          </c:cat>
          <c:val>
            <c:numRef>
              <c:f>(Minori!$F$8,Minori!$H$8)</c:f>
              <c:numCache>
                <c:formatCode>#,##0_ ;\-#,##0\ </c:formatCode>
                <c:ptCount val="2"/>
                <c:pt idx="0">
                  <c:v>6</c:v>
                </c:pt>
                <c:pt idx="1">
                  <c:v>3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028217061102649"/>
          <c:y val="0.46332127402993567"/>
          <c:w val="0.27731180661240906"/>
          <c:h val="0.18532859068292154"/>
        </c:manualLayout>
      </c:layout>
      <c:txPr>
        <a:bodyPr/>
        <a:lstStyle/>
        <a:p>
          <a:pPr>
            <a:defRPr sz="920" b="0" i="0" u="none" strike="noStrik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zero"/>
  </c:chart>
  <c:txPr>
    <a:bodyPr/>
    <a:lstStyle/>
    <a:p>
      <a:pPr>
        <a:defRPr sz="1000" b="0" i="0" u="none" strike="noStrike" baseline="0">
          <a:solidFill>
            <a:srgbClr val="FFFFFF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48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Nuclei familiari stranieri residenti nel Comune di San Godenzo  </a:t>
            </a:r>
          </a:p>
        </c:rich>
      </c:tx>
      <c:layout>
        <c:manualLayout>
          <c:xMode val="edge"/>
          <c:yMode val="edge"/>
          <c:x val="0.21088463942007249"/>
          <c:y val="4.4117882003879949E-2"/>
        </c:manualLayout>
      </c:layout>
      <c:spPr>
        <a:noFill/>
        <a:ln w="25400">
          <a:noFill/>
        </a:ln>
      </c:spPr>
    </c:title>
    <c:view3D>
      <c:depthPercent val="100"/>
      <c:rAngAx val="1"/>
    </c:view3D>
    <c:plotArea>
      <c:layout>
        <c:manualLayout>
          <c:layoutTarget val="inner"/>
          <c:xMode val="edge"/>
          <c:yMode val="edge"/>
          <c:x val="1.9047644355394817E-2"/>
          <c:y val="0.30392302352856698"/>
          <c:w val="0.96054549392205291"/>
          <c:h val="0.50000239354699727"/>
        </c:manualLayout>
      </c:layout>
      <c:bar3DChart>
        <c:barDir val="col"/>
        <c:grouping val="clustered"/>
        <c:ser>
          <c:idx val="0"/>
          <c:order val="0"/>
          <c:tx>
            <c:strRef>
              <c:f>Famiglie!$B$4</c:f>
              <c:strCache>
                <c:ptCount val="1"/>
                <c:pt idx="0">
                  <c:v>Numero componenti</c:v>
                </c:pt>
              </c:strCache>
            </c:strRef>
          </c:tx>
          <c:dLbls>
            <c:dLbl>
              <c:idx val="0"/>
              <c:layout>
                <c:manualLayout>
                  <c:x val="0.17669950378437924"/>
                  <c:y val="-0.13874022303770844"/>
                </c:manualLayout>
              </c:layout>
              <c:showVal val="1"/>
            </c:dLbl>
            <c:dLbl>
              <c:idx val="1"/>
              <c:layout>
                <c:manualLayout>
                  <c:x val="0.1005923571297237"/>
                  <c:y val="-6.912465704980611E-2"/>
                </c:manualLayout>
              </c:layout>
              <c:showVal val="1"/>
            </c:dLbl>
            <c:dLbl>
              <c:idx val="2"/>
              <c:layout>
                <c:manualLayout>
                  <c:x val="3.5369578678150992E-2"/>
                  <c:y val="-1.1485527431199703E-2"/>
                </c:manualLayout>
              </c:layout>
              <c:showVal val="1"/>
            </c:dLbl>
            <c:dLbl>
              <c:idx val="3"/>
              <c:layout>
                <c:manualLayout>
                  <c:x val="-7.2407044625652879E-3"/>
                  <c:y val="5.7540760799020037E-3"/>
                </c:manualLayout>
              </c:layout>
              <c:showVal val="1"/>
            </c:dLbl>
            <c:dLbl>
              <c:idx val="4"/>
              <c:layout>
                <c:manualLayout>
                  <c:x val="-6.2939660736440708E-2"/>
                  <c:y val="-7.6034219402356835E-3"/>
                </c:manualLayout>
              </c:layout>
              <c:showVal val="1"/>
            </c:dLbl>
            <c:dLbl>
              <c:idx val="5"/>
              <c:layout>
                <c:manualLayout>
                  <c:x val="-0.11863861701031599"/>
                  <c:y val="1.0820348316236706E-2"/>
                </c:manualLayout>
              </c:layout>
              <c:showVal val="1"/>
            </c:dLbl>
            <c:dLbl>
              <c:idx val="6"/>
              <c:layout>
                <c:manualLayout>
                  <c:xMode val="edge"/>
                  <c:yMode val="edge"/>
                  <c:x val="0.45714346452947568"/>
                  <c:y val="0.66666985806266366"/>
                </c:manualLayout>
              </c:layout>
              <c:showVal val="1"/>
            </c:dLbl>
            <c:dLbl>
              <c:idx val="7"/>
              <c:layout>
                <c:manualLayout>
                  <c:xMode val="edge"/>
                  <c:yMode val="edge"/>
                  <c:x val="0.48979656913872388"/>
                  <c:y val="0.66666985806266366"/>
                </c:manualLayout>
              </c:layout>
              <c:showVal val="1"/>
            </c:dLbl>
            <c:dLbl>
              <c:idx val="8"/>
              <c:layout>
                <c:manualLayout>
                  <c:xMode val="edge"/>
                  <c:yMode val="edge"/>
                  <c:x val="0.51292585157027526"/>
                  <c:y val="0.67157184231312517"/>
                </c:manualLayout>
              </c:layout>
              <c:showVal val="1"/>
            </c:dLbl>
            <c:dLbl>
              <c:idx val="9"/>
              <c:layout>
                <c:manualLayout>
                  <c:xMode val="edge"/>
                  <c:yMode val="edge"/>
                  <c:x val="0.53741568002721019"/>
                  <c:y val="0.67157184231312517"/>
                </c:manualLayout>
              </c:layout>
              <c:showVal val="1"/>
            </c:dLbl>
            <c:dLbl>
              <c:idx val="10"/>
              <c:layout>
                <c:manualLayout>
                  <c:xMode val="edge"/>
                  <c:yMode val="edge"/>
                  <c:x val="0.56190550848414766"/>
                  <c:y val="0.67157184231312517"/>
                </c:manualLayout>
              </c:layout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58911642899185312"/>
                  <c:y val="0.66666985806266366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showVal val="1"/>
          </c:dLbls>
          <c:cat>
            <c:numRef>
              <c:f>Famiglie!$B$5:$B$10</c:f>
              <c:numCache>
                <c:formatCode>#,##0_ ;\-#,##0\ 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7</c:v>
                </c:pt>
              </c:numCache>
            </c:numRef>
          </c:cat>
          <c:val>
            <c:numRef>
              <c:f>Famiglie!$D$5:$D$10</c:f>
              <c:numCache>
                <c:formatCode>0.00%</c:formatCode>
                <c:ptCount val="6"/>
                <c:pt idx="0">
                  <c:v>0.62790697674418605</c:v>
                </c:pt>
                <c:pt idx="1">
                  <c:v>0.13953488372093023</c:v>
                </c:pt>
                <c:pt idx="2">
                  <c:v>4.6511627906976744E-2</c:v>
                </c:pt>
                <c:pt idx="3">
                  <c:v>0.13953488372093023</c:v>
                </c:pt>
                <c:pt idx="4">
                  <c:v>2.3255813953488372E-2</c:v>
                </c:pt>
                <c:pt idx="5">
                  <c:v>2.3255813953488372E-2</c:v>
                </c:pt>
              </c:numCache>
            </c:numRef>
          </c:val>
        </c:ser>
        <c:shape val="cone"/>
        <c:axId val="86402176"/>
        <c:axId val="86403712"/>
        <c:axId val="0"/>
      </c:bar3DChart>
      <c:catAx>
        <c:axId val="86402176"/>
        <c:scaling>
          <c:orientation val="minMax"/>
        </c:scaling>
        <c:axPos val="b"/>
        <c:numFmt formatCode="#,##0_ ;\-#,##0\ 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86403712"/>
        <c:crosses val="autoZero"/>
        <c:auto val="1"/>
        <c:lblAlgn val="ctr"/>
        <c:lblOffset val="100"/>
      </c:catAx>
      <c:valAx>
        <c:axId val="86403712"/>
        <c:scaling>
          <c:orientation val="minMax"/>
        </c:scaling>
        <c:delete val="1"/>
        <c:axPos val="l"/>
        <c:numFmt formatCode="0.00%" sourceLinked="1"/>
        <c:tickLblPos val="none"/>
        <c:crossAx val="864021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931978502687164"/>
          <c:y val="0.13587013579824261"/>
          <c:w val="0.20816355098469835"/>
          <c:h val="0.11413100536346002"/>
        </c:manualLayout>
      </c:layout>
      <c:txPr>
        <a:bodyPr/>
        <a:lstStyle/>
        <a:p>
          <a:pPr>
            <a:defRPr sz="920" b="0" i="0" u="none" strike="noStrik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FFFFFF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4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Famiglie monocomponenti</a:t>
            </a:r>
          </a:p>
        </c:rich>
      </c:tx>
      <c:spPr>
        <a:noFill/>
        <a:ln w="25400">
          <a:noFill/>
        </a:ln>
      </c:spPr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0.1711957657495686"/>
          <c:y val="0.18750054495833621"/>
          <c:w val="0.52445686967724903"/>
          <c:h val="0.71726398944379377"/>
        </c:manualLayout>
      </c:layout>
      <c:pie3DChart>
        <c:varyColors val="1"/>
        <c:ser>
          <c:idx val="0"/>
          <c:order val="0"/>
          <c:explosion val="25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showPercent val="1"/>
          </c:dLbls>
          <c:cat>
            <c:strRef>
              <c:f>Famiglie!$E$4:$G$4</c:f>
              <c:strCache>
                <c:ptCount val="3"/>
                <c:pt idx="0">
                  <c:v>F</c:v>
                </c:pt>
                <c:pt idx="1">
                  <c:v>M</c:v>
                </c:pt>
                <c:pt idx="2">
                  <c:v>Minori</c:v>
                </c:pt>
              </c:strCache>
            </c:strRef>
          </c:cat>
          <c:val>
            <c:numRef>
              <c:f>Famiglie!$E$5:$G$5</c:f>
              <c:numCache>
                <c:formatCode>General</c:formatCode>
                <c:ptCount val="3"/>
                <c:pt idx="0">
                  <c:v>19</c:v>
                </c:pt>
                <c:pt idx="1">
                  <c:v>8</c:v>
                </c:pt>
                <c:pt idx="2">
                  <c:v>0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750005705808519"/>
          <c:y val="0.43750124984376981"/>
          <c:w val="8.0163043478260865E-2"/>
          <c:h val="0.20833395825521811"/>
        </c:manualLayout>
      </c:layout>
      <c:txPr>
        <a:bodyPr/>
        <a:lstStyle/>
        <a:p>
          <a:pPr>
            <a:defRPr sz="920" b="0" i="0" u="none" strike="noStrik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zero"/>
  </c:chart>
  <c:txPr>
    <a:bodyPr/>
    <a:lstStyle/>
    <a:p>
      <a:pPr>
        <a:defRPr sz="1000" b="0" i="0" u="none" strike="noStrike" baseline="0">
          <a:solidFill>
            <a:srgbClr val="FFFFFF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13</xdr:row>
      <xdr:rowOff>190500</xdr:rowOff>
    </xdr:from>
    <xdr:to>
      <xdr:col>6</xdr:col>
      <xdr:colOff>600075</xdr:colOff>
      <xdr:row>26</xdr:row>
      <xdr:rowOff>180975</xdr:rowOff>
    </xdr:to>
    <xdr:graphicFrame macro="">
      <xdr:nvGraphicFramePr>
        <xdr:cNvPr id="1131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152400</xdr:colOff>
      <xdr:row>12</xdr:row>
      <xdr:rowOff>104775</xdr:rowOff>
    </xdr:from>
    <xdr:to>
      <xdr:col>16</xdr:col>
      <xdr:colOff>457200</xdr:colOff>
      <xdr:row>26</xdr:row>
      <xdr:rowOff>180975</xdr:rowOff>
    </xdr:to>
    <xdr:graphicFrame macro="">
      <xdr:nvGraphicFramePr>
        <xdr:cNvPr id="11" name="Grafico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10</xdr:row>
      <xdr:rowOff>9525</xdr:rowOff>
    </xdr:from>
    <xdr:to>
      <xdr:col>6</xdr:col>
      <xdr:colOff>600075</xdr:colOff>
      <xdr:row>23</xdr:row>
      <xdr:rowOff>0</xdr:rowOff>
    </xdr:to>
    <xdr:graphicFrame macro="">
      <xdr:nvGraphicFramePr>
        <xdr:cNvPr id="4150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571500</xdr:colOff>
      <xdr:row>0</xdr:row>
      <xdr:rowOff>66675</xdr:rowOff>
    </xdr:from>
    <xdr:to>
      <xdr:col>19</xdr:col>
      <xdr:colOff>466725</xdr:colOff>
      <xdr:row>27</xdr:row>
      <xdr:rowOff>9525</xdr:rowOff>
    </xdr:to>
    <xdr:graphicFrame macro="">
      <xdr:nvGraphicFramePr>
        <xdr:cNvPr id="6198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9</xdr:row>
      <xdr:rowOff>28575</xdr:rowOff>
    </xdr:from>
    <xdr:to>
      <xdr:col>5</xdr:col>
      <xdr:colOff>600075</xdr:colOff>
      <xdr:row>22</xdr:row>
      <xdr:rowOff>0</xdr:rowOff>
    </xdr:to>
    <xdr:graphicFrame macro="">
      <xdr:nvGraphicFramePr>
        <xdr:cNvPr id="835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476250</xdr:colOff>
      <xdr:row>9</xdr:row>
      <xdr:rowOff>38100</xdr:rowOff>
    </xdr:from>
    <xdr:to>
      <xdr:col>17</xdr:col>
      <xdr:colOff>447675</xdr:colOff>
      <xdr:row>22</xdr:row>
      <xdr:rowOff>0</xdr:rowOff>
    </xdr:to>
    <xdr:graphicFrame macro="">
      <xdr:nvGraphicFramePr>
        <xdr:cNvPr id="835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57150</xdr:colOff>
      <xdr:row>9</xdr:row>
      <xdr:rowOff>38100</xdr:rowOff>
    </xdr:from>
    <xdr:to>
      <xdr:col>11</xdr:col>
      <xdr:colOff>409575</xdr:colOff>
      <xdr:row>22</xdr:row>
      <xdr:rowOff>0</xdr:rowOff>
    </xdr:to>
    <xdr:graphicFrame macro="">
      <xdr:nvGraphicFramePr>
        <xdr:cNvPr id="835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47625</xdr:colOff>
      <xdr:row>0</xdr:row>
      <xdr:rowOff>28575</xdr:rowOff>
    </xdr:from>
    <xdr:to>
      <xdr:col>18</xdr:col>
      <xdr:colOff>342900</xdr:colOff>
      <xdr:row>10</xdr:row>
      <xdr:rowOff>47625</xdr:rowOff>
    </xdr:to>
    <xdr:graphicFrame macro="">
      <xdr:nvGraphicFramePr>
        <xdr:cNvPr id="14441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47625</xdr:colOff>
      <xdr:row>10</xdr:row>
      <xdr:rowOff>104775</xdr:rowOff>
    </xdr:from>
    <xdr:to>
      <xdr:col>18</xdr:col>
      <xdr:colOff>352425</xdr:colOff>
      <xdr:row>27</xdr:row>
      <xdr:rowOff>57150</xdr:rowOff>
    </xdr:to>
    <xdr:graphicFrame macro="">
      <xdr:nvGraphicFramePr>
        <xdr:cNvPr id="14442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390525</xdr:colOff>
      <xdr:row>12</xdr:row>
      <xdr:rowOff>85725</xdr:rowOff>
    </xdr:from>
    <xdr:to>
      <xdr:col>12</xdr:col>
      <xdr:colOff>209550</xdr:colOff>
      <xdr:row>29</xdr:row>
      <xdr:rowOff>161925</xdr:rowOff>
    </xdr:to>
    <xdr:graphicFrame macro="">
      <xdr:nvGraphicFramePr>
        <xdr:cNvPr id="202784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T33"/>
  <sheetViews>
    <sheetView showGridLines="0" showRowColHeaders="0" tabSelected="1" workbookViewId="0">
      <selection activeCell="T25" sqref="T25"/>
    </sheetView>
  </sheetViews>
  <sheetFormatPr defaultRowHeight="15"/>
  <cols>
    <col min="1" max="1" width="4.140625" style="5" customWidth="1"/>
    <col min="2" max="3" width="6.5703125" style="5" bestFit="1" customWidth="1"/>
  </cols>
  <sheetData>
    <row r="1" spans="1:20" ht="21.2" customHeight="1" thickBot="1"/>
    <row r="2" spans="1:20" ht="15" customHeight="1">
      <c r="B2" s="61" t="s">
        <v>29</v>
      </c>
      <c r="C2" s="62"/>
      <c r="D2" s="62"/>
      <c r="E2" s="62"/>
      <c r="F2" s="62"/>
      <c r="G2" s="63"/>
      <c r="I2" s="61" t="s">
        <v>38</v>
      </c>
      <c r="J2" s="62"/>
      <c r="K2" s="62"/>
      <c r="L2" s="62"/>
      <c r="M2" s="62"/>
      <c r="N2" s="62"/>
      <c r="O2" s="62"/>
      <c r="P2" s="62"/>
      <c r="Q2" s="63"/>
      <c r="T2" s="16"/>
    </row>
    <row r="3" spans="1:20" ht="15" customHeight="1" thickBot="1">
      <c r="B3" s="64"/>
      <c r="C3" s="65"/>
      <c r="D3" s="65"/>
      <c r="E3" s="65"/>
      <c r="F3" s="65"/>
      <c r="G3" s="66"/>
      <c r="I3" s="64"/>
      <c r="J3" s="65"/>
      <c r="K3" s="65"/>
      <c r="L3" s="65"/>
      <c r="M3" s="65"/>
      <c r="N3" s="65"/>
      <c r="O3" s="65"/>
      <c r="P3" s="65"/>
      <c r="Q3" s="66"/>
    </row>
    <row r="4" spans="1:20" ht="15.75" thickBot="1">
      <c r="A4" s="6"/>
      <c r="B4" s="67" t="s">
        <v>11</v>
      </c>
      <c r="C4" s="68"/>
      <c r="D4" s="67" t="s">
        <v>12</v>
      </c>
      <c r="E4" s="68"/>
      <c r="F4" s="67" t="s">
        <v>13</v>
      </c>
      <c r="G4" s="68"/>
      <c r="I4" s="29" t="s">
        <v>14</v>
      </c>
      <c r="J4" s="71" t="s">
        <v>0</v>
      </c>
      <c r="K4" s="80"/>
      <c r="L4" s="80"/>
      <c r="M4" s="81"/>
      <c r="N4" s="71"/>
      <c r="O4" s="72"/>
      <c r="P4" s="73"/>
      <c r="Q4" s="74"/>
    </row>
    <row r="5" spans="1:20">
      <c r="A5" s="6"/>
      <c r="B5" s="69">
        <v>81</v>
      </c>
      <c r="C5" s="70"/>
      <c r="D5" s="69">
        <f>F5-B5</f>
        <v>1061</v>
      </c>
      <c r="E5" s="70"/>
      <c r="F5" s="69">
        <v>1142</v>
      </c>
      <c r="G5" s="70"/>
      <c r="I5" s="27"/>
      <c r="J5" s="79" t="s">
        <v>3</v>
      </c>
      <c r="K5" s="77"/>
      <c r="L5" s="77" t="s">
        <v>4</v>
      </c>
      <c r="M5" s="78"/>
      <c r="N5" s="75" t="s">
        <v>10</v>
      </c>
      <c r="O5" s="76"/>
      <c r="P5" s="75" t="s">
        <v>13</v>
      </c>
      <c r="Q5" s="76"/>
    </row>
    <row r="6" spans="1:20">
      <c r="A6" s="24"/>
      <c r="B6" s="25"/>
      <c r="C6" s="25"/>
      <c r="D6" s="25"/>
      <c r="E6" s="25"/>
      <c r="F6" s="25"/>
      <c r="G6" s="25"/>
      <c r="H6" s="26"/>
      <c r="I6" s="55">
        <v>2010</v>
      </c>
      <c r="J6" s="60">
        <v>52</v>
      </c>
      <c r="K6" s="60"/>
      <c r="L6" s="60">
        <v>34</v>
      </c>
      <c r="M6" s="60"/>
      <c r="N6" s="60">
        <v>19</v>
      </c>
      <c r="O6" s="60"/>
      <c r="P6" s="60">
        <v>105</v>
      </c>
      <c r="Q6" s="60"/>
    </row>
    <row r="7" spans="1:20">
      <c r="A7" s="24"/>
      <c r="B7" s="25"/>
      <c r="C7" s="25"/>
      <c r="D7" s="25"/>
      <c r="E7" s="25"/>
      <c r="F7" s="25"/>
      <c r="G7" s="25"/>
      <c r="H7" s="26"/>
      <c r="I7" s="55">
        <v>2011</v>
      </c>
      <c r="J7" s="60">
        <v>49</v>
      </c>
      <c r="K7" s="60"/>
      <c r="L7" s="60">
        <v>33</v>
      </c>
      <c r="M7" s="60"/>
      <c r="N7" s="60">
        <v>15</v>
      </c>
      <c r="O7" s="60"/>
      <c r="P7" s="60">
        <v>97</v>
      </c>
      <c r="Q7" s="60"/>
    </row>
    <row r="8" spans="1:20">
      <c r="A8" s="24"/>
      <c r="B8" s="25"/>
      <c r="C8" s="25"/>
      <c r="D8" s="25"/>
      <c r="E8" s="25"/>
      <c r="F8" s="25"/>
      <c r="G8" s="25"/>
      <c r="H8" s="26"/>
      <c r="I8" s="55">
        <v>2012</v>
      </c>
      <c r="J8" s="60">
        <v>49</v>
      </c>
      <c r="K8" s="60"/>
      <c r="L8" s="60">
        <v>35</v>
      </c>
      <c r="M8" s="60"/>
      <c r="N8" s="60">
        <v>14</v>
      </c>
      <c r="O8" s="60"/>
      <c r="P8" s="60">
        <f>SUM(J8:O8)</f>
        <v>98</v>
      </c>
      <c r="Q8" s="60"/>
    </row>
    <row r="9" spans="1:20" s="28" customFormat="1">
      <c r="A9" s="24"/>
      <c r="B9" s="25"/>
      <c r="C9" s="25"/>
      <c r="D9" s="25"/>
      <c r="E9" s="25"/>
      <c r="F9" s="25"/>
      <c r="G9" s="25"/>
      <c r="H9" s="26"/>
      <c r="I9" s="55">
        <v>2013</v>
      </c>
      <c r="J9" s="60">
        <v>42</v>
      </c>
      <c r="K9" s="60"/>
      <c r="L9" s="60">
        <v>33</v>
      </c>
      <c r="M9" s="60"/>
      <c r="N9" s="60">
        <v>12</v>
      </c>
      <c r="O9" s="60"/>
      <c r="P9" s="60">
        <f>SUM(J9:O9)</f>
        <v>87</v>
      </c>
      <c r="Q9" s="60"/>
    </row>
    <row r="10" spans="1:20" s="56" customFormat="1">
      <c r="A10" s="24"/>
      <c r="B10" s="25"/>
      <c r="C10" s="25"/>
      <c r="D10" s="25"/>
      <c r="E10" s="25"/>
      <c r="F10" s="25"/>
      <c r="G10" s="25"/>
      <c r="H10" s="26"/>
      <c r="I10" s="55">
        <v>2014</v>
      </c>
      <c r="J10" s="60">
        <v>46</v>
      </c>
      <c r="K10" s="60"/>
      <c r="L10" s="60">
        <v>34</v>
      </c>
      <c r="M10" s="60"/>
      <c r="N10" s="60">
        <v>12</v>
      </c>
      <c r="O10" s="60"/>
      <c r="P10" s="60">
        <f>SUM(J10:O10)</f>
        <v>92</v>
      </c>
      <c r="Q10" s="60"/>
    </row>
    <row r="11" spans="1:20" s="57" customFormat="1">
      <c r="A11" s="24"/>
      <c r="B11" s="25"/>
      <c r="C11" s="25"/>
      <c r="D11" s="25"/>
      <c r="E11" s="25"/>
      <c r="F11" s="25"/>
      <c r="G11" s="25"/>
      <c r="H11" s="26"/>
      <c r="I11" s="55">
        <v>2015</v>
      </c>
      <c r="J11" s="58">
        <v>45</v>
      </c>
      <c r="K11" s="59"/>
      <c r="L11" s="58">
        <v>32</v>
      </c>
      <c r="M11" s="59"/>
      <c r="N11" s="58">
        <v>12</v>
      </c>
      <c r="O11" s="59"/>
      <c r="P11" s="58">
        <v>89</v>
      </c>
      <c r="Q11" s="59"/>
    </row>
    <row r="12" spans="1:20">
      <c r="A12" s="6"/>
      <c r="B12" s="6"/>
      <c r="C12" s="6"/>
      <c r="I12" s="55">
        <v>2016</v>
      </c>
      <c r="J12" s="60">
        <v>44</v>
      </c>
      <c r="K12" s="60"/>
      <c r="L12" s="60">
        <v>28</v>
      </c>
      <c r="M12" s="60"/>
      <c r="N12" s="60">
        <v>9</v>
      </c>
      <c r="O12" s="60"/>
      <c r="P12" s="60">
        <f>J12+L12+N12</f>
        <v>81</v>
      </c>
      <c r="Q12" s="60"/>
    </row>
    <row r="13" spans="1:20">
      <c r="A13" s="6"/>
      <c r="B13" s="6"/>
      <c r="C13" s="6"/>
    </row>
    <row r="14" spans="1:20">
      <c r="A14" s="6"/>
      <c r="B14" s="6"/>
      <c r="C14" s="6"/>
    </row>
    <row r="15" spans="1:20">
      <c r="A15" s="6"/>
      <c r="B15" s="6"/>
      <c r="C15" s="6"/>
    </row>
    <row r="16" spans="1:20">
      <c r="A16" s="6"/>
      <c r="B16" s="6"/>
      <c r="C16" s="6"/>
      <c r="S16" s="15"/>
    </row>
    <row r="17" spans="1:3">
      <c r="A17" s="6"/>
      <c r="B17" s="6"/>
      <c r="C17" s="6"/>
    </row>
    <row r="18" spans="1:3">
      <c r="A18" s="6"/>
      <c r="B18" s="6"/>
      <c r="C18" s="6"/>
    </row>
    <row r="19" spans="1:3">
      <c r="A19" s="6"/>
      <c r="B19" s="6"/>
      <c r="C19" s="6"/>
    </row>
    <row r="20" spans="1:3">
      <c r="A20" s="6"/>
      <c r="B20" s="6"/>
      <c r="C20" s="6"/>
    </row>
    <row r="21" spans="1:3">
      <c r="A21" s="6"/>
      <c r="B21" s="6"/>
      <c r="C21" s="6"/>
    </row>
    <row r="22" spans="1:3">
      <c r="A22" s="6"/>
      <c r="B22" s="6"/>
      <c r="C22" s="6"/>
    </row>
    <row r="23" spans="1:3">
      <c r="A23" s="6"/>
      <c r="B23" s="6"/>
      <c r="C23" s="6"/>
    </row>
    <row r="24" spans="1:3">
      <c r="A24" s="6"/>
      <c r="B24" s="6"/>
      <c r="C24" s="6"/>
    </row>
    <row r="25" spans="1:3">
      <c r="A25" s="6"/>
      <c r="B25" s="6"/>
      <c r="C25" s="6"/>
    </row>
    <row r="26" spans="1:3">
      <c r="A26" s="6"/>
      <c r="B26" s="6"/>
      <c r="C26" s="6"/>
    </row>
    <row r="27" spans="1:3">
      <c r="A27" s="6"/>
      <c r="B27" s="6"/>
      <c r="C27" s="6"/>
    </row>
    <row r="28" spans="1:3">
      <c r="A28" s="6"/>
      <c r="B28" s="6"/>
      <c r="C28" s="6"/>
    </row>
    <row r="29" spans="1:3">
      <c r="A29" s="6"/>
      <c r="B29" s="6"/>
      <c r="C29" s="6"/>
    </row>
    <row r="30" spans="1:3">
      <c r="A30" s="6"/>
      <c r="B30" s="6"/>
      <c r="C30" s="6"/>
    </row>
    <row r="31" spans="1:3">
      <c r="A31" s="6"/>
      <c r="B31" s="6"/>
      <c r="C31" s="6"/>
    </row>
    <row r="32" spans="1:3">
      <c r="A32" s="6"/>
      <c r="B32" s="6"/>
      <c r="C32" s="6"/>
    </row>
    <row r="33" spans="1:3">
      <c r="A33" s="6"/>
      <c r="B33" s="6"/>
      <c r="C33" s="6"/>
    </row>
  </sheetData>
  <mergeCells count="43">
    <mergeCell ref="N8:O8"/>
    <mergeCell ref="P12:Q12"/>
    <mergeCell ref="L12:M12"/>
    <mergeCell ref="J6:K6"/>
    <mergeCell ref="P7:Q7"/>
    <mergeCell ref="J12:K12"/>
    <mergeCell ref="N12:O12"/>
    <mergeCell ref="L6:M6"/>
    <mergeCell ref="J9:K9"/>
    <mergeCell ref="L9:M9"/>
    <mergeCell ref="N9:O9"/>
    <mergeCell ref="P9:Q9"/>
    <mergeCell ref="P8:Q8"/>
    <mergeCell ref="J8:K8"/>
    <mergeCell ref="L8:M8"/>
    <mergeCell ref="J10:K10"/>
    <mergeCell ref="N6:O6"/>
    <mergeCell ref="J7:K7"/>
    <mergeCell ref="L7:M7"/>
    <mergeCell ref="I2:Q3"/>
    <mergeCell ref="N4:O4"/>
    <mergeCell ref="P4:Q4"/>
    <mergeCell ref="P5:Q5"/>
    <mergeCell ref="L5:M5"/>
    <mergeCell ref="J5:K5"/>
    <mergeCell ref="J4:M4"/>
    <mergeCell ref="P6:Q6"/>
    <mergeCell ref="N7:O7"/>
    <mergeCell ref="N5:O5"/>
    <mergeCell ref="B2:G3"/>
    <mergeCell ref="F4:G4"/>
    <mergeCell ref="F5:G5"/>
    <mergeCell ref="D4:E4"/>
    <mergeCell ref="D5:E5"/>
    <mergeCell ref="B4:C4"/>
    <mergeCell ref="B5:C5"/>
    <mergeCell ref="J11:K11"/>
    <mergeCell ref="L11:M11"/>
    <mergeCell ref="N11:O11"/>
    <mergeCell ref="P11:Q11"/>
    <mergeCell ref="L10:M10"/>
    <mergeCell ref="N10:O10"/>
    <mergeCell ref="P10:Q10"/>
  </mergeCells>
  <phoneticPr fontId="0" type="noConversion"/>
  <pageMargins left="0.7" right="0.7" top="0.75" bottom="0.75" header="0.3" footer="0.3"/>
  <pageSetup paperSize="9" orientation="portrait" r:id="rId1"/>
  <drawing r:id="rId2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C1:G9"/>
  <sheetViews>
    <sheetView showGridLines="0" showRowColHeaders="0" workbookViewId="0">
      <selection activeCell="E9" sqref="E9:F9"/>
    </sheetView>
  </sheetViews>
  <sheetFormatPr defaultRowHeight="15"/>
  <cols>
    <col min="3" max="3" width="5.7109375" bestFit="1" customWidth="1"/>
  </cols>
  <sheetData>
    <row r="1" spans="3:7" ht="15.75" thickBot="1"/>
    <row r="2" spans="3:7" ht="15" customHeight="1">
      <c r="C2" s="61" t="s">
        <v>28</v>
      </c>
      <c r="D2" s="62"/>
      <c r="E2" s="62"/>
      <c r="F2" s="63"/>
    </row>
    <row r="3" spans="3:7" ht="15.75" thickBot="1">
      <c r="C3" s="64"/>
      <c r="D3" s="65"/>
      <c r="E3" s="65"/>
      <c r="F3" s="66"/>
    </row>
    <row r="4" spans="3:7">
      <c r="C4" s="90" t="s">
        <v>15</v>
      </c>
      <c r="D4" s="73"/>
      <c r="E4" s="73" t="s">
        <v>13</v>
      </c>
      <c r="F4" s="68"/>
    </row>
    <row r="5" spans="3:7">
      <c r="C5" s="88" t="s">
        <v>26</v>
      </c>
      <c r="D5" s="89"/>
      <c r="E5" s="84">
        <v>9</v>
      </c>
      <c r="F5" s="85"/>
      <c r="G5" s="18"/>
    </row>
    <row r="6" spans="3:7">
      <c r="C6" s="88" t="s">
        <v>23</v>
      </c>
      <c r="D6" s="89"/>
      <c r="E6" s="84">
        <v>47</v>
      </c>
      <c r="F6" s="85"/>
    </row>
    <row r="7" spans="3:7">
      <c r="C7" s="88" t="s">
        <v>24</v>
      </c>
      <c r="D7" s="89"/>
      <c r="E7" s="84">
        <v>19</v>
      </c>
      <c r="F7" s="85"/>
    </row>
    <row r="8" spans="3:7">
      <c r="C8" s="88" t="s">
        <v>25</v>
      </c>
      <c r="D8" s="89"/>
      <c r="E8" s="84">
        <v>6</v>
      </c>
      <c r="F8" s="85"/>
    </row>
    <row r="9" spans="3:7" ht="22.7" customHeight="1" thickBot="1">
      <c r="C9" s="82" t="s">
        <v>1</v>
      </c>
      <c r="D9" s="83"/>
      <c r="E9" s="86">
        <f>+E5+E6+E7+E8</f>
        <v>81</v>
      </c>
      <c r="F9" s="87"/>
    </row>
  </sheetData>
  <mergeCells count="13">
    <mergeCell ref="C2:F3"/>
    <mergeCell ref="E4:F4"/>
    <mergeCell ref="C4:D4"/>
    <mergeCell ref="C5:D5"/>
    <mergeCell ref="C7:D7"/>
    <mergeCell ref="C9:D9"/>
    <mergeCell ref="E5:F5"/>
    <mergeCell ref="E6:F6"/>
    <mergeCell ref="E7:F7"/>
    <mergeCell ref="E8:F8"/>
    <mergeCell ref="E9:F9"/>
    <mergeCell ref="C6:D6"/>
    <mergeCell ref="C8:D8"/>
  </mergeCells>
  <phoneticPr fontId="0" type="noConversion"/>
  <pageMargins left="0.7" right="0.7" top="0.75" bottom="0.75" header="0.3" footer="0.3"/>
  <pageSetup paperSize="9" orientation="portrait" r:id="rId1"/>
  <drawing r:id="rId2"/>
  <picture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A1:K28"/>
  <sheetViews>
    <sheetView showGridLines="0" showRowColHeaders="0" topLeftCell="A4" workbookViewId="0">
      <selection activeCell="A10" sqref="A10"/>
    </sheetView>
  </sheetViews>
  <sheetFormatPr defaultRowHeight="15" customHeight="1"/>
  <cols>
    <col min="1" max="1" width="22.42578125" style="2" bestFit="1" customWidth="1"/>
    <col min="2" max="2" width="5.42578125" style="2" bestFit="1" customWidth="1"/>
    <col min="3" max="3" width="6.7109375" style="2" customWidth="1"/>
    <col min="4" max="4" width="7" style="2" bestFit="1" customWidth="1"/>
    <col min="5" max="11" width="7" style="2" customWidth="1"/>
    <col min="12" max="16384" width="9.140625" style="2"/>
  </cols>
  <sheetData>
    <row r="1" spans="1:11" ht="15" customHeight="1">
      <c r="A1" s="91" t="s">
        <v>37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1" ht="15" customHeight="1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</row>
    <row r="3" spans="1:11" ht="15" customHeight="1">
      <c r="A3" s="1" t="s">
        <v>2</v>
      </c>
      <c r="B3" s="77" t="s">
        <v>0</v>
      </c>
      <c r="C3" s="77"/>
      <c r="D3" s="1" t="s">
        <v>10</v>
      </c>
      <c r="E3" s="93" t="s">
        <v>70</v>
      </c>
      <c r="F3" s="93" t="s">
        <v>69</v>
      </c>
      <c r="G3" s="93" t="s">
        <v>67</v>
      </c>
      <c r="H3" s="93" t="s">
        <v>52</v>
      </c>
      <c r="I3" s="92" t="s">
        <v>51</v>
      </c>
      <c r="J3" s="92" t="s">
        <v>40</v>
      </c>
      <c r="K3" s="92" t="s">
        <v>27</v>
      </c>
    </row>
    <row r="4" spans="1:11" ht="15" customHeight="1">
      <c r="A4" s="1"/>
      <c r="B4" s="1" t="s">
        <v>3</v>
      </c>
      <c r="C4" s="1" t="s">
        <v>4</v>
      </c>
      <c r="D4" s="1"/>
      <c r="E4" s="93"/>
      <c r="F4" s="93"/>
      <c r="G4" s="93"/>
      <c r="H4" s="93"/>
      <c r="I4" s="92"/>
      <c r="J4" s="92"/>
      <c r="K4" s="92"/>
    </row>
    <row r="5" spans="1:11" ht="15" customHeight="1">
      <c r="A5" s="3" t="s">
        <v>5</v>
      </c>
      <c r="B5" s="10">
        <v>13</v>
      </c>
      <c r="C5" s="10">
        <v>7</v>
      </c>
      <c r="D5" s="10">
        <v>4</v>
      </c>
      <c r="E5" s="10">
        <f>B5+C5+D5</f>
        <v>24</v>
      </c>
      <c r="F5" s="10">
        <v>33</v>
      </c>
      <c r="G5" s="10">
        <v>34</v>
      </c>
      <c r="H5" s="10">
        <v>31</v>
      </c>
      <c r="I5" s="10">
        <v>30</v>
      </c>
      <c r="J5" s="10">
        <v>33</v>
      </c>
      <c r="K5" s="10">
        <v>32</v>
      </c>
    </row>
    <row r="6" spans="1:11" ht="15" customHeight="1">
      <c r="A6" s="3" t="s">
        <v>6</v>
      </c>
      <c r="B6" s="10">
        <v>7</v>
      </c>
      <c r="C6" s="10">
        <v>10</v>
      </c>
      <c r="D6" s="10">
        <v>4</v>
      </c>
      <c r="E6" s="10">
        <f t="shared" ref="E6:E27" si="0">B6+C6+D6</f>
        <v>21</v>
      </c>
      <c r="F6" s="10">
        <v>25</v>
      </c>
      <c r="G6" s="10">
        <v>27</v>
      </c>
      <c r="H6" s="10">
        <v>26</v>
      </c>
      <c r="I6" s="10">
        <v>28</v>
      </c>
      <c r="J6" s="10">
        <v>28</v>
      </c>
      <c r="K6" s="10">
        <v>26</v>
      </c>
    </row>
    <row r="7" spans="1:11" ht="15" customHeight="1">
      <c r="A7" s="3" t="s">
        <v>7</v>
      </c>
      <c r="B7" s="10">
        <v>2</v>
      </c>
      <c r="C7" s="10">
        <v>3</v>
      </c>
      <c r="D7" s="10"/>
      <c r="E7" s="10">
        <f t="shared" si="0"/>
        <v>5</v>
      </c>
      <c r="F7" s="10">
        <v>5</v>
      </c>
      <c r="G7" s="10">
        <v>5</v>
      </c>
      <c r="H7" s="10">
        <v>5</v>
      </c>
      <c r="I7" s="10">
        <v>9</v>
      </c>
      <c r="J7" s="10">
        <v>5</v>
      </c>
      <c r="K7" s="10">
        <v>12</v>
      </c>
    </row>
    <row r="8" spans="1:11" ht="15" customHeight="1">
      <c r="A8" s="3" t="s">
        <v>41</v>
      </c>
      <c r="B8" s="10">
        <v>3</v>
      </c>
      <c r="C8" s="10"/>
      <c r="D8" s="10"/>
      <c r="E8" s="10">
        <f t="shared" si="0"/>
        <v>3</v>
      </c>
      <c r="F8" s="10">
        <v>4</v>
      </c>
      <c r="G8" s="10">
        <v>4</v>
      </c>
      <c r="H8" s="10">
        <v>4</v>
      </c>
      <c r="I8" s="10">
        <v>5</v>
      </c>
      <c r="J8" s="10">
        <v>5</v>
      </c>
      <c r="K8" s="10">
        <v>4</v>
      </c>
    </row>
    <row r="9" spans="1:11" ht="15" customHeight="1">
      <c r="A9" s="3" t="s">
        <v>42</v>
      </c>
      <c r="B9" s="10">
        <v>3</v>
      </c>
      <c r="C9" s="10">
        <v>2</v>
      </c>
      <c r="D9" s="10"/>
      <c r="E9" s="10">
        <f t="shared" si="0"/>
        <v>5</v>
      </c>
      <c r="F9" s="10">
        <v>4</v>
      </c>
      <c r="G9" s="10">
        <v>4</v>
      </c>
      <c r="H9" s="10">
        <v>4</v>
      </c>
      <c r="I9" s="10">
        <v>5</v>
      </c>
      <c r="J9" s="10">
        <v>5</v>
      </c>
      <c r="K9" s="10">
        <v>8</v>
      </c>
    </row>
    <row r="10" spans="1:11" ht="15" customHeight="1">
      <c r="A10" s="3" t="s">
        <v>76</v>
      </c>
      <c r="B10" s="10">
        <v>3</v>
      </c>
      <c r="C10" s="10"/>
      <c r="D10" s="10"/>
      <c r="E10" s="10">
        <f t="shared" si="0"/>
        <v>3</v>
      </c>
      <c r="F10" s="10">
        <v>3</v>
      </c>
      <c r="G10" s="10">
        <v>3</v>
      </c>
      <c r="H10" s="10">
        <v>3</v>
      </c>
      <c r="I10" s="10">
        <v>3</v>
      </c>
      <c r="J10" s="10">
        <v>3</v>
      </c>
      <c r="K10" s="10">
        <v>3</v>
      </c>
    </row>
    <row r="11" spans="1:11" ht="15" customHeight="1">
      <c r="A11" s="3" t="s">
        <v>34</v>
      </c>
      <c r="B11" s="10">
        <v>2</v>
      </c>
      <c r="C11" s="10">
        <v>1</v>
      </c>
      <c r="D11" s="10"/>
      <c r="E11" s="10">
        <f t="shared" si="0"/>
        <v>3</v>
      </c>
      <c r="F11" s="10">
        <v>3</v>
      </c>
      <c r="G11" s="10">
        <v>3</v>
      </c>
      <c r="H11" s="10">
        <v>3</v>
      </c>
      <c r="I11" s="10">
        <v>2</v>
      </c>
      <c r="J11" s="10">
        <v>2</v>
      </c>
      <c r="K11" s="10">
        <v>2</v>
      </c>
    </row>
    <row r="12" spans="1:11" ht="15" customHeight="1">
      <c r="A12" s="3" t="s">
        <v>32</v>
      </c>
      <c r="B12" s="10">
        <v>2</v>
      </c>
      <c r="C12" s="10"/>
      <c r="D12" s="10"/>
      <c r="E12" s="10">
        <f t="shared" si="0"/>
        <v>2</v>
      </c>
      <c r="F12" s="10">
        <v>2</v>
      </c>
      <c r="G12" s="10">
        <v>2</v>
      </c>
      <c r="H12" s="10">
        <v>2</v>
      </c>
      <c r="I12" s="10">
        <v>2</v>
      </c>
      <c r="J12" s="10">
        <v>2</v>
      </c>
      <c r="K12" s="10">
        <v>2</v>
      </c>
    </row>
    <row r="13" spans="1:11" ht="15" customHeight="1">
      <c r="A13" s="3" t="s">
        <v>9</v>
      </c>
      <c r="B13" s="10">
        <v>1</v>
      </c>
      <c r="C13" s="10">
        <v>1</v>
      </c>
      <c r="D13" s="10"/>
      <c r="E13" s="10">
        <f t="shared" si="0"/>
        <v>2</v>
      </c>
      <c r="F13" s="10">
        <v>2</v>
      </c>
      <c r="G13" s="10">
        <v>2</v>
      </c>
      <c r="H13" s="10">
        <v>2</v>
      </c>
      <c r="I13" s="10">
        <v>1</v>
      </c>
      <c r="J13" s="10">
        <v>2</v>
      </c>
      <c r="K13" s="10">
        <v>2</v>
      </c>
    </row>
    <row r="14" spans="1:11" ht="15" customHeight="1">
      <c r="A14" s="3" t="s">
        <v>8</v>
      </c>
      <c r="B14" s="10">
        <v>2</v>
      </c>
      <c r="C14" s="10"/>
      <c r="D14" s="10">
        <v>1</v>
      </c>
      <c r="E14" s="10">
        <f t="shared" si="0"/>
        <v>3</v>
      </c>
      <c r="F14" s="10">
        <v>1</v>
      </c>
      <c r="G14" s="10">
        <v>1</v>
      </c>
      <c r="H14" s="10">
        <v>1</v>
      </c>
      <c r="I14" s="10">
        <v>4</v>
      </c>
      <c r="J14" s="10">
        <v>5</v>
      </c>
      <c r="K14" s="17">
        <v>5</v>
      </c>
    </row>
    <row r="15" spans="1:11" ht="15" customHeight="1">
      <c r="A15" s="3" t="s">
        <v>44</v>
      </c>
      <c r="B15" s="10">
        <v>1</v>
      </c>
      <c r="C15" s="10"/>
      <c r="D15" s="10"/>
      <c r="E15" s="10">
        <f t="shared" si="0"/>
        <v>1</v>
      </c>
      <c r="F15" s="10">
        <v>1</v>
      </c>
      <c r="G15" s="10">
        <v>1</v>
      </c>
      <c r="H15" s="10">
        <v>1</v>
      </c>
      <c r="I15" s="10">
        <v>1</v>
      </c>
      <c r="J15" s="10">
        <v>1</v>
      </c>
      <c r="K15" s="12">
        <v>1</v>
      </c>
    </row>
    <row r="16" spans="1:11" ht="15" customHeight="1">
      <c r="A16" s="3" t="s">
        <v>35</v>
      </c>
      <c r="B16" s="10"/>
      <c r="C16" s="10">
        <v>1</v>
      </c>
      <c r="D16" s="10"/>
      <c r="E16" s="10">
        <f t="shared" si="0"/>
        <v>1</v>
      </c>
      <c r="F16" s="10">
        <v>1</v>
      </c>
      <c r="G16" s="10">
        <v>1</v>
      </c>
      <c r="H16" s="10">
        <v>1</v>
      </c>
      <c r="I16" s="10">
        <v>1</v>
      </c>
      <c r="J16" s="10">
        <v>1</v>
      </c>
      <c r="K16" s="12">
        <v>1</v>
      </c>
    </row>
    <row r="17" spans="1:11" ht="15" customHeight="1">
      <c r="A17" s="3" t="s">
        <v>36</v>
      </c>
      <c r="B17" s="10">
        <v>1</v>
      </c>
      <c r="C17" s="10"/>
      <c r="D17" s="10"/>
      <c r="E17" s="10">
        <f t="shared" si="0"/>
        <v>1</v>
      </c>
      <c r="F17" s="10">
        <v>1</v>
      </c>
      <c r="G17" s="10">
        <v>1</v>
      </c>
      <c r="H17" s="10">
        <v>1</v>
      </c>
      <c r="I17" s="10">
        <v>1</v>
      </c>
      <c r="J17" s="10">
        <v>1</v>
      </c>
      <c r="K17" s="12">
        <v>1</v>
      </c>
    </row>
    <row r="18" spans="1:11" ht="15" customHeight="1">
      <c r="A18" s="3" t="s">
        <v>47</v>
      </c>
      <c r="B18" s="10"/>
      <c r="C18" s="10">
        <v>1</v>
      </c>
      <c r="D18" s="10"/>
      <c r="E18" s="10">
        <f t="shared" si="0"/>
        <v>1</v>
      </c>
      <c r="F18" s="10">
        <v>1</v>
      </c>
      <c r="G18" s="10">
        <v>1</v>
      </c>
      <c r="H18" s="10">
        <v>1</v>
      </c>
      <c r="I18" s="10">
        <v>1</v>
      </c>
      <c r="J18" s="10">
        <v>1</v>
      </c>
      <c r="K18" s="12">
        <v>1</v>
      </c>
    </row>
    <row r="19" spans="1:11" ht="15" customHeight="1">
      <c r="A19" s="3" t="s">
        <v>48</v>
      </c>
      <c r="B19" s="10">
        <v>1</v>
      </c>
      <c r="C19" s="10"/>
      <c r="D19" s="10"/>
      <c r="E19" s="10">
        <f t="shared" si="0"/>
        <v>1</v>
      </c>
      <c r="F19" s="10">
        <v>1</v>
      </c>
      <c r="G19" s="10">
        <v>1</v>
      </c>
      <c r="H19" s="10">
        <v>1</v>
      </c>
      <c r="I19" s="10">
        <v>1</v>
      </c>
      <c r="J19" s="10">
        <v>1</v>
      </c>
      <c r="K19" s="12">
        <v>1</v>
      </c>
    </row>
    <row r="20" spans="1:11" ht="15" customHeight="1">
      <c r="A20" s="3" t="s">
        <v>50</v>
      </c>
      <c r="B20" s="10"/>
      <c r="C20" s="10">
        <v>1</v>
      </c>
      <c r="D20" s="10"/>
      <c r="E20" s="10">
        <f t="shared" si="0"/>
        <v>1</v>
      </c>
      <c r="F20" s="10">
        <v>1</v>
      </c>
      <c r="G20" s="10">
        <v>1</v>
      </c>
      <c r="H20" s="10">
        <v>1</v>
      </c>
      <c r="I20" s="10">
        <v>1</v>
      </c>
      <c r="J20" s="10">
        <v>0</v>
      </c>
      <c r="K20" s="12">
        <v>1</v>
      </c>
    </row>
    <row r="21" spans="1:11" ht="15" customHeight="1">
      <c r="A21" s="3" t="s">
        <v>68</v>
      </c>
      <c r="B21" s="10">
        <v>1</v>
      </c>
      <c r="C21" s="10"/>
      <c r="D21" s="10"/>
      <c r="E21" s="10">
        <f t="shared" si="0"/>
        <v>1</v>
      </c>
      <c r="F21" s="10">
        <v>1</v>
      </c>
      <c r="G21" s="10">
        <v>1</v>
      </c>
      <c r="H21" s="10"/>
      <c r="I21" s="10"/>
      <c r="J21" s="10"/>
      <c r="K21" s="12"/>
    </row>
    <row r="22" spans="1:11" ht="15" customHeight="1">
      <c r="A22" s="3" t="s">
        <v>45</v>
      </c>
      <c r="B22" s="10"/>
      <c r="C22" s="10"/>
      <c r="D22" s="10"/>
      <c r="E22" s="10">
        <f t="shared" si="0"/>
        <v>0</v>
      </c>
      <c r="F22" s="10">
        <v>0</v>
      </c>
      <c r="G22" s="10">
        <v>0</v>
      </c>
      <c r="H22" s="10">
        <v>0</v>
      </c>
      <c r="I22" s="10">
        <v>1</v>
      </c>
      <c r="J22" s="10">
        <v>1</v>
      </c>
      <c r="K22" s="12">
        <v>2</v>
      </c>
    </row>
    <row r="23" spans="1:11" ht="15" customHeight="1">
      <c r="A23" s="3" t="s">
        <v>33</v>
      </c>
      <c r="B23" s="10"/>
      <c r="C23" s="10"/>
      <c r="D23" s="10"/>
      <c r="E23" s="10">
        <f t="shared" si="0"/>
        <v>0</v>
      </c>
      <c r="F23" s="10">
        <v>0</v>
      </c>
      <c r="G23" s="10">
        <v>0</v>
      </c>
      <c r="H23" s="10">
        <v>0</v>
      </c>
      <c r="I23" s="10">
        <v>1</v>
      </c>
      <c r="J23" s="10">
        <v>1</v>
      </c>
      <c r="K23" s="12">
        <v>1</v>
      </c>
    </row>
    <row r="24" spans="1:11" ht="15" customHeight="1">
      <c r="A24" s="3" t="s">
        <v>73</v>
      </c>
      <c r="B24" s="10"/>
      <c r="C24" s="10">
        <v>1</v>
      </c>
      <c r="D24" s="10"/>
      <c r="E24" s="10">
        <f t="shared" si="0"/>
        <v>1</v>
      </c>
      <c r="F24" s="10">
        <v>0</v>
      </c>
      <c r="G24" s="10">
        <v>0</v>
      </c>
      <c r="H24" s="10">
        <v>0</v>
      </c>
      <c r="I24" s="10">
        <v>1</v>
      </c>
      <c r="J24" s="10"/>
      <c r="K24" s="12"/>
    </row>
    <row r="25" spans="1:11" ht="15" customHeight="1">
      <c r="A25" s="3" t="s">
        <v>72</v>
      </c>
      <c r="B25" s="10">
        <v>1</v>
      </c>
      <c r="C25" s="10"/>
      <c r="D25" s="10"/>
      <c r="E25" s="10">
        <f t="shared" si="0"/>
        <v>1</v>
      </c>
      <c r="F25" s="10"/>
      <c r="G25" s="10"/>
      <c r="H25" s="10"/>
      <c r="I25" s="10"/>
      <c r="J25" s="10"/>
      <c r="K25" s="12"/>
    </row>
    <row r="26" spans="1:11" ht="15" customHeight="1">
      <c r="A26" s="3" t="s">
        <v>75</v>
      </c>
      <c r="B26" s="10">
        <v>1</v>
      </c>
      <c r="C26" s="10"/>
      <c r="D26" s="10"/>
      <c r="E26" s="10">
        <f t="shared" si="0"/>
        <v>1</v>
      </c>
      <c r="F26" s="10"/>
      <c r="G26" s="10"/>
      <c r="H26" s="10"/>
      <c r="I26" s="10"/>
      <c r="J26" s="10"/>
      <c r="K26" s="12"/>
    </row>
    <row r="27" spans="1:11" ht="15" customHeight="1">
      <c r="A27" s="3" t="s">
        <v>46</v>
      </c>
      <c r="B27" s="10"/>
      <c r="C27" s="10"/>
      <c r="D27" s="10"/>
      <c r="E27" s="10">
        <f t="shared" si="0"/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2">
        <v>1</v>
      </c>
    </row>
    <row r="28" spans="1:11" ht="15" customHeight="1">
      <c r="A28" s="4" t="s">
        <v>49</v>
      </c>
      <c r="B28" s="11">
        <f>SUM(B5:B27)</f>
        <v>44</v>
      </c>
      <c r="C28" s="11">
        <f>SUM(C5:C27)</f>
        <v>28</v>
      </c>
      <c r="D28" s="11">
        <f t="shared" ref="D28:E28" si="1">SUM(D5:D27)</f>
        <v>9</v>
      </c>
      <c r="E28" s="11">
        <f t="shared" si="1"/>
        <v>81</v>
      </c>
      <c r="F28" s="11">
        <v>89</v>
      </c>
      <c r="G28" s="11">
        <v>92</v>
      </c>
      <c r="H28" s="11">
        <v>87</v>
      </c>
      <c r="I28" s="11">
        <v>98</v>
      </c>
      <c r="J28" s="11">
        <v>97</v>
      </c>
      <c r="K28" s="13">
        <v>106</v>
      </c>
    </row>
  </sheetData>
  <mergeCells count="9">
    <mergeCell ref="A1:K2"/>
    <mergeCell ref="B3:C3"/>
    <mergeCell ref="K3:K4"/>
    <mergeCell ref="J3:J4"/>
    <mergeCell ref="I3:I4"/>
    <mergeCell ref="H3:H4"/>
    <mergeCell ref="G3:G4"/>
    <mergeCell ref="E3:E4"/>
    <mergeCell ref="F3:F4"/>
  </mergeCells>
  <phoneticPr fontId="0" type="noConversion"/>
  <pageMargins left="0.7" right="0.7" top="0.75" bottom="0.75" header="0.3" footer="0.3"/>
  <pageSetup paperSize="9" orientation="portrait" r:id="rId1"/>
  <drawing r:id="rId2"/>
  <picture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4"/>
  <dimension ref="B1:I22"/>
  <sheetViews>
    <sheetView showGridLines="0" showRowColHeaders="0" zoomScaleNormal="100" workbookViewId="0">
      <selection activeCell="F7" sqref="F7:G7"/>
    </sheetView>
  </sheetViews>
  <sheetFormatPr defaultRowHeight="15"/>
  <cols>
    <col min="4" max="4" width="5.7109375" bestFit="1" customWidth="1"/>
    <col min="13" max="13" width="5.7109375" bestFit="1" customWidth="1"/>
  </cols>
  <sheetData>
    <row r="1" spans="2:9" ht="15.75" thickBot="1"/>
    <row r="2" spans="2:9" ht="15" customHeight="1">
      <c r="B2" s="61" t="s">
        <v>30</v>
      </c>
      <c r="C2" s="62"/>
      <c r="D2" s="62"/>
      <c r="E2" s="62"/>
      <c r="F2" s="62"/>
      <c r="G2" s="62"/>
      <c r="H2" s="62"/>
      <c r="I2" s="63"/>
    </row>
    <row r="3" spans="2:9" ht="15.75" thickBot="1">
      <c r="B3" s="64"/>
      <c r="C3" s="65"/>
      <c r="D3" s="65"/>
      <c r="E3" s="65"/>
      <c r="F3" s="65"/>
      <c r="G3" s="65"/>
      <c r="H3" s="65"/>
      <c r="I3" s="66"/>
    </row>
    <row r="4" spans="2:9">
      <c r="B4" s="90" t="s">
        <v>15</v>
      </c>
      <c r="C4" s="73"/>
      <c r="D4" s="73" t="s">
        <v>10</v>
      </c>
      <c r="E4" s="73"/>
      <c r="F4" s="73" t="s">
        <v>17</v>
      </c>
      <c r="G4" s="73"/>
      <c r="H4" s="73" t="s">
        <v>18</v>
      </c>
      <c r="I4" s="68"/>
    </row>
    <row r="5" spans="2:9">
      <c r="B5" s="88" t="s">
        <v>16</v>
      </c>
      <c r="C5" s="94"/>
      <c r="D5" s="84">
        <v>4</v>
      </c>
      <c r="E5" s="84"/>
      <c r="F5" s="84">
        <v>3</v>
      </c>
      <c r="G5" s="84"/>
      <c r="H5" s="84">
        <v>1</v>
      </c>
      <c r="I5" s="95"/>
    </row>
    <row r="6" spans="2:9">
      <c r="B6" s="88" t="s">
        <v>71</v>
      </c>
      <c r="C6" s="94"/>
      <c r="D6" s="84">
        <v>4</v>
      </c>
      <c r="E6" s="84"/>
      <c r="F6" s="84">
        <v>3</v>
      </c>
      <c r="G6" s="84"/>
      <c r="H6" s="84">
        <v>1</v>
      </c>
      <c r="I6" s="95"/>
    </row>
    <row r="7" spans="2:9">
      <c r="B7" s="88" t="s">
        <v>22</v>
      </c>
      <c r="C7" s="94"/>
      <c r="D7" s="84">
        <v>1</v>
      </c>
      <c r="E7" s="84"/>
      <c r="F7" s="84">
        <v>0</v>
      </c>
      <c r="G7" s="84"/>
      <c r="H7" s="84">
        <v>1</v>
      </c>
      <c r="I7" s="95"/>
    </row>
    <row r="8" spans="2:9" ht="15.75" customHeight="1" thickBot="1">
      <c r="B8" s="82" t="s">
        <v>1</v>
      </c>
      <c r="C8" s="97"/>
      <c r="D8" s="86">
        <f>+D5+D6+D7</f>
        <v>9</v>
      </c>
      <c r="E8" s="86"/>
      <c r="F8" s="86">
        <f>+F5+F6+F7</f>
        <v>6</v>
      </c>
      <c r="G8" s="86"/>
      <c r="H8" s="86">
        <f>SUM(H5:I7)</f>
        <v>3</v>
      </c>
      <c r="I8" s="96"/>
    </row>
    <row r="10" spans="2:9" ht="15.75" customHeight="1"/>
    <row r="13" spans="2:9" ht="15" customHeight="1"/>
    <row r="15" spans="2:9" ht="15" customHeight="1"/>
    <row r="19" ht="15" customHeight="1"/>
    <row r="20" ht="15.75" customHeight="1"/>
    <row r="21" ht="15" customHeight="1"/>
    <row r="22" ht="15.75" customHeight="1"/>
  </sheetData>
  <mergeCells count="21">
    <mergeCell ref="F8:G8"/>
    <mergeCell ref="B2:I3"/>
    <mergeCell ref="B6:C6"/>
    <mergeCell ref="D6:E6"/>
    <mergeCell ref="F6:G6"/>
    <mergeCell ref="F7:G7"/>
    <mergeCell ref="H8:I8"/>
    <mergeCell ref="B8:C8"/>
    <mergeCell ref="D8:E8"/>
    <mergeCell ref="H4:I4"/>
    <mergeCell ref="H5:I5"/>
    <mergeCell ref="D5:E5"/>
    <mergeCell ref="H7:I7"/>
    <mergeCell ref="D4:E4"/>
    <mergeCell ref="F4:G4"/>
    <mergeCell ref="B4:C4"/>
    <mergeCell ref="F5:G5"/>
    <mergeCell ref="B7:C7"/>
    <mergeCell ref="B5:C5"/>
    <mergeCell ref="H6:I6"/>
    <mergeCell ref="D7:E7"/>
  </mergeCells>
  <phoneticPr fontId="0" type="noConversion"/>
  <pageMargins left="0.7" right="0.7" top="0.75" bottom="0.75" header="0.3" footer="0.3"/>
  <drawing r:id="rId1"/>
  <picture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6"/>
  <dimension ref="B1:G11"/>
  <sheetViews>
    <sheetView showGridLines="0" showRowColHeaders="0" workbookViewId="0">
      <selection activeCell="H10" sqref="H10"/>
    </sheetView>
  </sheetViews>
  <sheetFormatPr defaultRowHeight="15"/>
  <cols>
    <col min="2" max="2" width="15" bestFit="1" customWidth="1"/>
    <col min="3" max="3" width="12" bestFit="1" customWidth="1"/>
    <col min="4" max="4" width="12.42578125" bestFit="1" customWidth="1"/>
    <col min="5" max="6" width="3.85546875" bestFit="1" customWidth="1"/>
    <col min="7" max="7" width="5.5703125" bestFit="1" customWidth="1"/>
  </cols>
  <sheetData>
    <row r="1" spans="2:7" ht="15.75" thickBot="1"/>
    <row r="2" spans="2:7" ht="15" customHeight="1">
      <c r="B2" s="61" t="s">
        <v>31</v>
      </c>
      <c r="C2" s="62"/>
      <c r="D2" s="62"/>
      <c r="E2" s="62"/>
      <c r="F2" s="62"/>
      <c r="G2" s="63"/>
    </row>
    <row r="3" spans="2:7" ht="15.75" thickBot="1">
      <c r="B3" s="64"/>
      <c r="C3" s="65"/>
      <c r="D3" s="65"/>
      <c r="E3" s="65"/>
      <c r="F3" s="65"/>
      <c r="G3" s="66"/>
    </row>
    <row r="4" spans="2:7">
      <c r="B4" s="7" t="s">
        <v>19</v>
      </c>
      <c r="C4" s="9" t="s">
        <v>20</v>
      </c>
      <c r="D4" s="14" t="s">
        <v>21</v>
      </c>
      <c r="E4" s="9" t="s">
        <v>3</v>
      </c>
      <c r="F4" s="9" t="s">
        <v>4</v>
      </c>
      <c r="G4" s="8" t="s">
        <v>10</v>
      </c>
    </row>
    <row r="5" spans="2:7">
      <c r="B5" s="20">
        <v>1</v>
      </c>
      <c r="C5" s="22">
        <v>27</v>
      </c>
      <c r="D5" s="23">
        <f t="shared" ref="D5:D11" si="0">C5/$C$11</f>
        <v>0.62790697674418605</v>
      </c>
      <c r="E5" s="22">
        <v>19</v>
      </c>
      <c r="F5" s="22">
        <v>8</v>
      </c>
      <c r="G5" s="22">
        <v>0</v>
      </c>
    </row>
    <row r="6" spans="2:7">
      <c r="B6" s="20">
        <v>2</v>
      </c>
      <c r="C6" s="22">
        <v>6</v>
      </c>
      <c r="D6" s="23">
        <f t="shared" si="0"/>
        <v>0.13953488372093023</v>
      </c>
      <c r="E6" s="22">
        <v>8</v>
      </c>
      <c r="F6" s="22">
        <v>4</v>
      </c>
      <c r="G6" s="22">
        <v>0</v>
      </c>
    </row>
    <row r="7" spans="2:7">
      <c r="B7" s="20">
        <v>3</v>
      </c>
      <c r="C7" s="22">
        <v>2</v>
      </c>
      <c r="D7" s="23">
        <f t="shared" si="0"/>
        <v>4.6511627906976744E-2</v>
      </c>
      <c r="E7" s="22">
        <v>3</v>
      </c>
      <c r="F7" s="22">
        <v>2</v>
      </c>
      <c r="G7" s="22">
        <v>1</v>
      </c>
    </row>
    <row r="8" spans="2:7">
      <c r="B8" s="20">
        <v>4</v>
      </c>
      <c r="C8" s="22">
        <v>6</v>
      </c>
      <c r="D8" s="23">
        <f t="shared" si="0"/>
        <v>0.13953488372093023</v>
      </c>
      <c r="E8" s="22">
        <v>7</v>
      </c>
      <c r="F8" s="22">
        <v>9</v>
      </c>
      <c r="G8" s="22">
        <v>8</v>
      </c>
    </row>
    <row r="9" spans="2:7" s="57" customFormat="1">
      <c r="B9" s="20">
        <v>5</v>
      </c>
      <c r="C9" s="22">
        <v>1</v>
      </c>
      <c r="D9" s="23">
        <f t="shared" si="0"/>
        <v>2.3255813953488372E-2</v>
      </c>
      <c r="E9" s="22">
        <v>2</v>
      </c>
      <c r="F9" s="22">
        <v>3</v>
      </c>
      <c r="G9" s="22">
        <v>0</v>
      </c>
    </row>
    <row r="10" spans="2:7">
      <c r="B10" s="20">
        <v>7</v>
      </c>
      <c r="C10" s="22">
        <v>1</v>
      </c>
      <c r="D10" s="23">
        <f t="shared" si="0"/>
        <v>2.3255813953488372E-2</v>
      </c>
      <c r="E10" s="22">
        <v>5</v>
      </c>
      <c r="F10" s="22">
        <v>2</v>
      </c>
      <c r="G10" s="22">
        <v>0</v>
      </c>
    </row>
    <row r="11" spans="2:7" ht="15.75" thickBot="1">
      <c r="B11" s="19" t="s">
        <v>39</v>
      </c>
      <c r="C11" s="21">
        <f>SUM(C5:C10)</f>
        <v>43</v>
      </c>
      <c r="D11" s="30">
        <f t="shared" si="0"/>
        <v>1</v>
      </c>
      <c r="E11" s="21">
        <f t="shared" ref="E11:F11" si="1">SUM(E5:E10)</f>
        <v>44</v>
      </c>
      <c r="F11" s="21">
        <f t="shared" si="1"/>
        <v>28</v>
      </c>
      <c r="G11" s="21">
        <f>SUM(G5:G10)</f>
        <v>9</v>
      </c>
    </row>
  </sheetData>
  <mergeCells count="1">
    <mergeCell ref="B2:G3"/>
  </mergeCells>
  <phoneticPr fontId="0" type="noConversion"/>
  <pageMargins left="0.7" right="0.7" top="0.75" bottom="0.75" header="0.3" footer="0.3"/>
  <pageSetup paperSize="9" orientation="portrait" r:id="rId1"/>
  <drawing r:id="rId2"/>
  <picture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5"/>
  <sheetViews>
    <sheetView topLeftCell="A19" workbookViewId="0">
      <selection activeCell="C35" sqref="C35:F35"/>
    </sheetView>
  </sheetViews>
  <sheetFormatPr defaultRowHeight="15"/>
  <cols>
    <col min="1" max="1" width="16.42578125" style="31" customWidth="1"/>
    <col min="2" max="7" width="9.140625" style="31" customWidth="1"/>
    <col min="8" max="8" width="18.7109375" style="31" customWidth="1"/>
    <col min="9" max="9" width="16" style="31" customWidth="1"/>
    <col min="10" max="16384" width="9.140625" style="31"/>
  </cols>
  <sheetData>
    <row r="1" spans="1:9" ht="15" customHeight="1">
      <c r="A1" s="91" t="s">
        <v>37</v>
      </c>
      <c r="B1" s="91"/>
      <c r="C1" s="91"/>
      <c r="D1" s="91"/>
      <c r="E1" s="91"/>
      <c r="F1" s="91"/>
    </row>
    <row r="2" spans="1:9">
      <c r="A2" s="91"/>
      <c r="B2" s="91"/>
      <c r="C2" s="91"/>
      <c r="D2" s="91"/>
      <c r="E2" s="91"/>
      <c r="F2" s="91"/>
    </row>
    <row r="3" spans="1:9">
      <c r="A3" s="32"/>
      <c r="B3" s="1" t="s">
        <v>2</v>
      </c>
      <c r="C3" s="77" t="s">
        <v>0</v>
      </c>
      <c r="D3" s="77"/>
      <c r="E3" s="1" t="s">
        <v>10</v>
      </c>
      <c r="F3" s="93" t="s">
        <v>70</v>
      </c>
    </row>
    <row r="4" spans="1:9">
      <c r="A4" s="49" t="s">
        <v>63</v>
      </c>
      <c r="B4" s="1"/>
      <c r="C4" s="1" t="s">
        <v>3</v>
      </c>
      <c r="D4" s="1" t="s">
        <v>4</v>
      </c>
      <c r="E4" s="1"/>
      <c r="F4" s="93"/>
    </row>
    <row r="5" spans="1:9">
      <c r="A5" s="98" t="s">
        <v>53</v>
      </c>
      <c r="B5" s="3" t="s">
        <v>5</v>
      </c>
      <c r="C5" s="10">
        <v>13</v>
      </c>
      <c r="D5" s="10">
        <v>7</v>
      </c>
      <c r="E5" s="10">
        <v>4</v>
      </c>
      <c r="F5" s="10">
        <f>SUM(C5:E5)</f>
        <v>24</v>
      </c>
      <c r="H5" s="51" t="s">
        <v>64</v>
      </c>
      <c r="I5" s="32" t="s">
        <v>65</v>
      </c>
    </row>
    <row r="6" spans="1:9">
      <c r="A6" s="98"/>
      <c r="B6" s="3" t="s">
        <v>6</v>
      </c>
      <c r="C6" s="10">
        <v>7</v>
      </c>
      <c r="D6" s="10">
        <v>10</v>
      </c>
      <c r="E6" s="10">
        <v>4</v>
      </c>
      <c r="F6" s="10">
        <f t="shared" ref="F6:F20" si="0">SUM(C6:E6)</f>
        <v>21</v>
      </c>
      <c r="H6" s="52" t="s">
        <v>53</v>
      </c>
      <c r="I6" s="53">
        <f>F21</f>
        <v>69</v>
      </c>
    </row>
    <row r="7" spans="1:9">
      <c r="A7" s="98"/>
      <c r="B7" s="3" t="s">
        <v>42</v>
      </c>
      <c r="C7" s="10">
        <v>3</v>
      </c>
      <c r="D7" s="10">
        <v>2</v>
      </c>
      <c r="E7" s="10"/>
      <c r="F7" s="10">
        <f t="shared" si="0"/>
        <v>5</v>
      </c>
      <c r="H7" s="52" t="s">
        <v>55</v>
      </c>
      <c r="I7" s="53">
        <f>F25</f>
        <v>6</v>
      </c>
    </row>
    <row r="8" spans="1:9">
      <c r="A8" s="98"/>
      <c r="B8" s="3" t="s">
        <v>34</v>
      </c>
      <c r="C8" s="10">
        <v>2</v>
      </c>
      <c r="D8" s="10">
        <v>1</v>
      </c>
      <c r="E8" s="10"/>
      <c r="F8" s="10">
        <f t="shared" si="0"/>
        <v>3</v>
      </c>
      <c r="H8" s="52" t="s">
        <v>57</v>
      </c>
      <c r="I8" s="53">
        <f>F31</f>
        <v>3</v>
      </c>
    </row>
    <row r="9" spans="1:9">
      <c r="A9" s="98"/>
      <c r="B9" s="3" t="s">
        <v>32</v>
      </c>
      <c r="C9" s="10">
        <v>2</v>
      </c>
      <c r="D9" s="10"/>
      <c r="E9" s="10"/>
      <c r="F9" s="10">
        <f t="shared" si="0"/>
        <v>2</v>
      </c>
      <c r="H9" s="52" t="s">
        <v>58</v>
      </c>
      <c r="I9" s="53">
        <f>F34</f>
        <v>0</v>
      </c>
    </row>
    <row r="10" spans="1:9">
      <c r="A10" s="98"/>
      <c r="B10" s="3" t="s">
        <v>9</v>
      </c>
      <c r="C10" s="10">
        <v>1</v>
      </c>
      <c r="D10" s="10">
        <v>1</v>
      </c>
      <c r="E10" s="10"/>
      <c r="F10" s="10">
        <f t="shared" si="0"/>
        <v>2</v>
      </c>
      <c r="H10" s="50" t="s">
        <v>66</v>
      </c>
      <c r="I10" s="53">
        <f>F28</f>
        <v>3</v>
      </c>
    </row>
    <row r="11" spans="1:9">
      <c r="A11" s="98"/>
      <c r="B11" s="3" t="s">
        <v>44</v>
      </c>
      <c r="C11" s="10">
        <v>1</v>
      </c>
      <c r="D11" s="10"/>
      <c r="E11" s="10"/>
      <c r="F11" s="10">
        <f t="shared" si="0"/>
        <v>1</v>
      </c>
      <c r="H11" s="51" t="s">
        <v>70</v>
      </c>
      <c r="I11" s="54">
        <f>SUM(I6:I10)</f>
        <v>81</v>
      </c>
    </row>
    <row r="12" spans="1:9">
      <c r="A12" s="98"/>
      <c r="B12" s="3" t="s">
        <v>36</v>
      </c>
      <c r="C12" s="10">
        <v>1</v>
      </c>
      <c r="D12" s="10"/>
      <c r="E12" s="10"/>
      <c r="F12" s="10">
        <f t="shared" si="0"/>
        <v>1</v>
      </c>
    </row>
    <row r="13" spans="1:9">
      <c r="A13" s="98"/>
      <c r="B13" s="3" t="s">
        <v>47</v>
      </c>
      <c r="C13" s="10"/>
      <c r="D13" s="10">
        <v>1</v>
      </c>
      <c r="E13" s="10"/>
      <c r="F13" s="10">
        <f t="shared" si="0"/>
        <v>1</v>
      </c>
    </row>
    <row r="14" spans="1:9">
      <c r="A14" s="98"/>
      <c r="B14" s="3" t="s">
        <v>48</v>
      </c>
      <c r="C14" s="10">
        <v>1</v>
      </c>
      <c r="D14" s="10"/>
      <c r="E14" s="10"/>
      <c r="F14" s="10">
        <f t="shared" si="0"/>
        <v>1</v>
      </c>
    </row>
    <row r="15" spans="1:9">
      <c r="A15" s="98"/>
      <c r="B15" s="3" t="s">
        <v>50</v>
      </c>
      <c r="C15" s="10"/>
      <c r="D15" s="10">
        <v>1</v>
      </c>
      <c r="E15" s="10"/>
      <c r="F15" s="10">
        <f t="shared" si="0"/>
        <v>1</v>
      </c>
    </row>
    <row r="16" spans="1:9">
      <c r="A16" s="98"/>
      <c r="B16" s="3" t="s">
        <v>68</v>
      </c>
      <c r="C16" s="10">
        <v>1</v>
      </c>
      <c r="D16" s="10"/>
      <c r="E16" s="10"/>
      <c r="F16" s="10">
        <f t="shared" si="0"/>
        <v>1</v>
      </c>
    </row>
    <row r="17" spans="1:9">
      <c r="A17" s="98"/>
      <c r="B17" s="3" t="s">
        <v>72</v>
      </c>
      <c r="C17" s="10">
        <v>1</v>
      </c>
      <c r="D17" s="10"/>
      <c r="E17" s="10"/>
      <c r="F17" s="10">
        <f t="shared" si="0"/>
        <v>1</v>
      </c>
    </row>
    <row r="18" spans="1:9" ht="22.5">
      <c r="A18" s="98"/>
      <c r="B18" s="3" t="s">
        <v>73</v>
      </c>
      <c r="C18" s="10"/>
      <c r="D18" s="10">
        <v>1</v>
      </c>
      <c r="E18" s="10"/>
      <c r="F18" s="10">
        <f t="shared" si="0"/>
        <v>1</v>
      </c>
    </row>
    <row r="19" spans="1:9">
      <c r="A19" s="98"/>
      <c r="B19" s="3" t="s">
        <v>75</v>
      </c>
      <c r="C19" s="10">
        <v>1</v>
      </c>
      <c r="D19" s="10"/>
      <c r="E19" s="10"/>
      <c r="F19" s="10">
        <f t="shared" si="0"/>
        <v>1</v>
      </c>
    </row>
    <row r="20" spans="1:9">
      <c r="A20" s="98"/>
      <c r="B20" s="3" t="s">
        <v>8</v>
      </c>
      <c r="C20" s="10">
        <v>2</v>
      </c>
      <c r="D20" s="10"/>
      <c r="E20" s="10">
        <v>1</v>
      </c>
      <c r="F20" s="10">
        <f t="shared" si="0"/>
        <v>3</v>
      </c>
      <c r="H20" s="38"/>
      <c r="I20" s="38"/>
    </row>
    <row r="21" spans="1:9" s="38" customFormat="1">
      <c r="A21" s="100" t="s">
        <v>54</v>
      </c>
      <c r="B21" s="100"/>
      <c r="C21" s="37">
        <f>SUM(C5:C20)</f>
        <v>36</v>
      </c>
      <c r="D21" s="37">
        <f t="shared" ref="D21:F21" si="1">SUM(D5:D20)</f>
        <v>24</v>
      </c>
      <c r="E21" s="37">
        <f t="shared" si="1"/>
        <v>9</v>
      </c>
      <c r="F21" s="37">
        <f t="shared" si="1"/>
        <v>69</v>
      </c>
      <c r="H21" s="31"/>
      <c r="I21" s="31"/>
    </row>
    <row r="22" spans="1:9">
      <c r="A22" s="39"/>
      <c r="B22" s="36"/>
      <c r="C22" s="10"/>
      <c r="D22" s="10"/>
      <c r="E22" s="10"/>
      <c r="F22" s="10"/>
    </row>
    <row r="23" spans="1:9">
      <c r="A23" s="35"/>
      <c r="B23" s="3" t="s">
        <v>74</v>
      </c>
      <c r="C23" s="10"/>
      <c r="D23" s="10">
        <v>1</v>
      </c>
      <c r="E23" s="10"/>
      <c r="F23" s="10">
        <f>SUM(C23:E23)</f>
        <v>1</v>
      </c>
    </row>
    <row r="24" spans="1:9" ht="26.25">
      <c r="A24" s="42" t="s">
        <v>55</v>
      </c>
      <c r="B24" s="3" t="s">
        <v>7</v>
      </c>
      <c r="C24" s="10">
        <v>2</v>
      </c>
      <c r="D24" s="10">
        <v>3</v>
      </c>
      <c r="E24" s="10"/>
      <c r="F24" s="10">
        <f>SUM(C24:E24)</f>
        <v>5</v>
      </c>
      <c r="H24" s="38"/>
      <c r="I24" s="38"/>
    </row>
    <row r="25" spans="1:9" s="38" customFormat="1">
      <c r="A25" s="100" t="s">
        <v>59</v>
      </c>
      <c r="B25" s="100"/>
      <c r="C25" s="37">
        <f>SUM(C23:C24)</f>
        <v>2</v>
      </c>
      <c r="D25" s="37">
        <f t="shared" ref="D25:F25" si="2">SUM(D23:D24)</f>
        <v>4</v>
      </c>
      <c r="E25" s="37">
        <f t="shared" si="2"/>
        <v>0</v>
      </c>
      <c r="F25" s="37">
        <f t="shared" si="2"/>
        <v>6</v>
      </c>
      <c r="H25" s="31"/>
      <c r="I25" s="31"/>
    </row>
    <row r="26" spans="1:9">
      <c r="A26" s="39"/>
      <c r="B26" s="36"/>
      <c r="C26" s="10"/>
      <c r="D26" s="10"/>
      <c r="E26" s="10"/>
      <c r="F26" s="10"/>
    </row>
    <row r="27" spans="1:9" ht="33.75" customHeight="1">
      <c r="A27" s="43" t="s">
        <v>56</v>
      </c>
      <c r="B27" s="3" t="s">
        <v>41</v>
      </c>
      <c r="C27" s="10">
        <v>3</v>
      </c>
      <c r="D27" s="10"/>
      <c r="E27" s="10"/>
      <c r="F27" s="10">
        <f>SUM(C27:E27)</f>
        <v>3</v>
      </c>
      <c r="H27" s="47"/>
      <c r="I27" s="47"/>
    </row>
    <row r="28" spans="1:9" s="47" customFormat="1">
      <c r="A28" s="101" t="s">
        <v>60</v>
      </c>
      <c r="B28" s="101"/>
      <c r="C28" s="46">
        <f>SUM(C27)</f>
        <v>3</v>
      </c>
      <c r="D28" s="46">
        <f t="shared" ref="D28:F28" si="3">SUM(D27)</f>
        <v>0</v>
      </c>
      <c r="E28" s="46">
        <f t="shared" si="3"/>
        <v>0</v>
      </c>
      <c r="F28" s="46">
        <f t="shared" si="3"/>
        <v>3</v>
      </c>
      <c r="H28" s="31"/>
      <c r="I28" s="31"/>
    </row>
    <row r="29" spans="1:9">
      <c r="A29" s="39"/>
      <c r="B29" s="36"/>
      <c r="C29" s="10"/>
      <c r="D29" s="10"/>
      <c r="E29" s="10"/>
      <c r="F29" s="10"/>
    </row>
    <row r="30" spans="1:9" ht="18.75">
      <c r="A30" s="40" t="s">
        <v>57</v>
      </c>
      <c r="B30" s="3" t="s">
        <v>43</v>
      </c>
      <c r="C30" s="10">
        <v>3</v>
      </c>
      <c r="D30" s="10"/>
      <c r="E30" s="10"/>
      <c r="F30" s="10">
        <f>SUM(C30:E30)</f>
        <v>3</v>
      </c>
    </row>
    <row r="31" spans="1:9">
      <c r="A31" s="99" t="s">
        <v>61</v>
      </c>
      <c r="B31" s="99"/>
      <c r="C31" s="46">
        <f>SUM(C30)</f>
        <v>3</v>
      </c>
      <c r="D31" s="46">
        <f t="shared" ref="D31:F31" si="4">SUM(D30)</f>
        <v>0</v>
      </c>
      <c r="E31" s="46">
        <f t="shared" si="4"/>
        <v>0</v>
      </c>
      <c r="F31" s="46">
        <f t="shared" si="4"/>
        <v>3</v>
      </c>
    </row>
    <row r="32" spans="1:9">
      <c r="A32" s="35"/>
      <c r="B32" s="3"/>
      <c r="C32" s="10"/>
      <c r="D32" s="10"/>
      <c r="E32" s="10"/>
      <c r="F32" s="10"/>
    </row>
    <row r="33" spans="1:9" ht="21">
      <c r="A33" s="41" t="s">
        <v>58</v>
      </c>
      <c r="B33" s="3"/>
      <c r="C33" s="10"/>
      <c r="D33" s="10"/>
      <c r="E33" s="10"/>
      <c r="F33" s="10">
        <f>SUM(C33:E33)</f>
        <v>0</v>
      </c>
      <c r="H33" s="45"/>
      <c r="I33" s="45"/>
    </row>
    <row r="34" spans="1:9" s="45" customFormat="1">
      <c r="A34" s="99" t="s">
        <v>62</v>
      </c>
      <c r="B34" s="99"/>
      <c r="C34" s="48">
        <f>SUM(C33)</f>
        <v>0</v>
      </c>
      <c r="D34" s="48">
        <f t="shared" ref="D34:F34" si="5">SUM(D33)</f>
        <v>0</v>
      </c>
      <c r="E34" s="48">
        <f t="shared" si="5"/>
        <v>0</v>
      </c>
      <c r="F34" s="48">
        <f t="shared" si="5"/>
        <v>0</v>
      </c>
      <c r="H34" s="31"/>
      <c r="I34" s="31"/>
    </row>
    <row r="35" spans="1:9">
      <c r="A35" s="33"/>
      <c r="B35" s="44" t="s">
        <v>49</v>
      </c>
      <c r="C35" s="34">
        <f>SUM(C34+C31+C28+C25+C21)</f>
        <v>44</v>
      </c>
      <c r="D35" s="34">
        <f t="shared" ref="D35:F35" si="6">SUM(D34+D31+D28+D25+D21)</f>
        <v>28</v>
      </c>
      <c r="E35" s="34">
        <f t="shared" si="6"/>
        <v>9</v>
      </c>
      <c r="F35" s="34">
        <f t="shared" si="6"/>
        <v>81</v>
      </c>
    </row>
  </sheetData>
  <mergeCells count="9">
    <mergeCell ref="F3:F4"/>
    <mergeCell ref="A1:F2"/>
    <mergeCell ref="A5:A20"/>
    <mergeCell ref="A34:B34"/>
    <mergeCell ref="A21:B21"/>
    <mergeCell ref="A25:B25"/>
    <mergeCell ref="A28:B28"/>
    <mergeCell ref="A31:B31"/>
    <mergeCell ref="C3:D3"/>
  </mergeCells>
  <phoneticPr fontId="0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Residenti </vt:lpstr>
      <vt:lpstr>Classi di età</vt:lpstr>
      <vt:lpstr>Nazionalità</vt:lpstr>
      <vt:lpstr>Minori</vt:lpstr>
      <vt:lpstr>Famiglie</vt:lpstr>
      <vt:lpstr>Continenti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2017-10-02T07:49:57Z</dcterms:modified>
</cp:coreProperties>
</file>